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480" windowHeight="7110" tabRatio="524" activeTab="0"/>
  </bookViews>
  <sheets>
    <sheet name="Instructions" sheetId="1" r:id="rId1"/>
    <sheet name="Tb 1 Literacy" sheetId="2" r:id="rId2"/>
    <sheet name="Tb 2 Numeracy" sheetId="3" r:id="rId3"/>
    <sheet name="Tb 3 ICT" sheetId="4" r:id="rId4"/>
    <sheet name="Tb 4 Summary" sheetId="5" r:id="rId5"/>
    <sheet name="Lookup Tables" sheetId="6" r:id="rId6"/>
  </sheets>
  <definedNames>
    <definedName name="ACH_T3" localSheetId="2">'Lookup Tables'!#REF!</definedName>
    <definedName name="ACH_T3" localSheetId="3">'Lookup Tables'!#REF!</definedName>
    <definedName name="ACH_T3" localSheetId="4">'Lookup Tables'!#REF!</definedName>
    <definedName name="ACH_T3">'Lookup Tables'!#REF!</definedName>
    <definedName name="ACH_T4" localSheetId="4">'Lookup Tables'!$D$14:$E$19</definedName>
    <definedName name="ACH_T4">'Lookup Tables'!$D$14:$E$19</definedName>
    <definedName name="_xlnm.Print_Area" localSheetId="1">'Tb 1 Literacy'!$A$1:$J$62</definedName>
    <definedName name="_xlnm.Print_Area" localSheetId="2">'Tb 2 Numeracy'!$A$1:$J$62</definedName>
    <definedName name="_xlnm.Print_Area" localSheetId="3">'Tb 3 ICT'!$A$1:$J$31</definedName>
    <definedName name="_xlnm.Print_Area" localSheetId="4">'Tb 4 Summary'!$A$1:$O$36</definedName>
    <definedName name="PROG_T5" localSheetId="2">'Lookup Tables'!#REF!</definedName>
    <definedName name="PROG_T5" localSheetId="3">'Lookup Tables'!#REF!</definedName>
    <definedName name="PROG_T5" localSheetId="4">'Lookup Tables'!#REF!</definedName>
    <definedName name="PROG_T5">'Lookup Tables'!#REF!</definedName>
    <definedName name="RET_T1" localSheetId="2">'Lookup Tables'!#REF!</definedName>
    <definedName name="RET_T1" localSheetId="3">'Lookup Tables'!#REF!</definedName>
    <definedName name="RET_T1" localSheetId="4">'Lookup Tables'!#REF!</definedName>
    <definedName name="RET_T1">'Lookup Tables'!#REF!</definedName>
    <definedName name="RET_T2" localSheetId="2">'Lookup Tables'!#REF!</definedName>
    <definedName name="RET_T2" localSheetId="3">'Lookup Tables'!#REF!</definedName>
    <definedName name="RET_T2" localSheetId="4">'Lookup Tables'!#REF!</definedName>
    <definedName name="RET_T2">'Lookup Tables'!#REF!</definedName>
  </definedNames>
  <calcPr fullCalcOnLoad="1"/>
</workbook>
</file>

<file path=xl/sharedStrings.xml><?xml version="1.0" encoding="utf-8"?>
<sst xmlns="http://schemas.openxmlformats.org/spreadsheetml/2006/main" count="405" uniqueCount="177">
  <si>
    <t>Total</t>
  </si>
  <si>
    <t>Good</t>
  </si>
  <si>
    <t>Comments</t>
  </si>
  <si>
    <t xml:space="preserve">RETENTION </t>
  </si>
  <si>
    <t>Table 1</t>
  </si>
  <si>
    <t>Table 2</t>
  </si>
  <si>
    <t>Table 3</t>
  </si>
  <si>
    <t>Performance indicator</t>
  </si>
  <si>
    <t>Level 1 and below</t>
  </si>
  <si>
    <t>Very Good</t>
  </si>
  <si>
    <t>Outstanding</t>
  </si>
  <si>
    <t>ACHIEVEMENT</t>
  </si>
  <si>
    <t>Table 4</t>
  </si>
  <si>
    <t>Table 5</t>
  </si>
  <si>
    <t>PROGRESSION</t>
  </si>
  <si>
    <t>Year Training Commenced</t>
  </si>
  <si>
    <t>Descriptor</t>
  </si>
  <si>
    <t>2014/2015</t>
  </si>
  <si>
    <t>2015/2016</t>
  </si>
  <si>
    <t>Number who completed</t>
  </si>
  <si>
    <t>% achieving Entry Level</t>
  </si>
  <si>
    <t>% achieving Level 1</t>
  </si>
  <si>
    <t>% achieving Level 2</t>
  </si>
  <si>
    <t>Number who started</t>
  </si>
  <si>
    <t>Number who achieved at Entry Level</t>
  </si>
  <si>
    <t>Number who achieved at Level 1</t>
  </si>
  <si>
    <t>Number who progressed to level 2</t>
  </si>
  <si>
    <t>Number who achieved at level 2</t>
  </si>
  <si>
    <t>Number who achieved at Level 2</t>
  </si>
  <si>
    <t>For example</t>
  </si>
  <si>
    <t>All the other information requested in the table should be completed for this trainee and the rest of the cohort.</t>
  </si>
  <si>
    <t>0-49%</t>
  </si>
  <si>
    <t>50-59%</t>
  </si>
  <si>
    <t>60-69%</t>
  </si>
  <si>
    <t>70-79%</t>
  </si>
  <si>
    <t>79-89%</t>
  </si>
  <si>
    <t>90-100%</t>
  </si>
  <si>
    <t>0-39%</t>
  </si>
  <si>
    <t>40-49%</t>
  </si>
  <si>
    <t>80-100%</t>
  </si>
  <si>
    <t>0-54%</t>
  </si>
  <si>
    <t>55-64%</t>
  </si>
  <si>
    <t>65-79%</t>
  </si>
  <si>
    <t>80-89%</t>
  </si>
  <si>
    <t>95-100%</t>
  </si>
  <si>
    <t>90-94%</t>
  </si>
  <si>
    <t>Performance indicator - Level 2 and above</t>
  </si>
  <si>
    <t>Performance indicator - Level 1 and below</t>
  </si>
  <si>
    <t>Performance Indicator - Level 1 and below</t>
  </si>
  <si>
    <t>Performance Descriptors</t>
  </si>
  <si>
    <t>Retention</t>
  </si>
  <si>
    <t>Achievement</t>
  </si>
  <si>
    <t>Organisation</t>
  </si>
  <si>
    <r>
      <t xml:space="preserve">If this trainee progresses through more than one level </t>
    </r>
    <r>
      <rPr>
        <b/>
        <sz val="10"/>
        <rFont val="Arial"/>
        <family val="2"/>
      </rPr>
      <t>while on the SfW level 1</t>
    </r>
    <r>
      <rPr>
        <sz val="10"/>
        <rFont val="Arial"/>
        <family val="0"/>
      </rPr>
      <t xml:space="preserve"> programme these achievements should be recorded in the tables identified above</t>
    </r>
  </si>
  <si>
    <t>EL1</t>
  </si>
  <si>
    <t>EL2</t>
  </si>
  <si>
    <t>EL3</t>
  </si>
  <si>
    <t>L1</t>
  </si>
  <si>
    <t>L2</t>
  </si>
  <si>
    <t>Literacy</t>
  </si>
  <si>
    <t>Numeracy</t>
  </si>
  <si>
    <t>ICT</t>
  </si>
  <si>
    <t>Number still completing ES</t>
  </si>
  <si>
    <t>FE Colleges only</t>
  </si>
  <si>
    <t>2016/2017</t>
  </si>
  <si>
    <t>Table 1a</t>
  </si>
  <si>
    <t>For Tables 1, 2 and 3 please follow the following guidance (Table 4 fills automatically)</t>
  </si>
  <si>
    <t>Table 1b</t>
  </si>
  <si>
    <t>Table 1c</t>
  </si>
  <si>
    <t>Table 2a</t>
  </si>
  <si>
    <t>Table 2b</t>
  </si>
  <si>
    <t>Table 2c</t>
  </si>
  <si>
    <t>Table 3a</t>
  </si>
  <si>
    <t>Table 3b</t>
  </si>
  <si>
    <t>*    Level 1 literacy - the trainee is entered as part of the cohort for this year in Table 1b</t>
  </si>
  <si>
    <t>*    Entry level numeracy - the trainee is entered as part of the cohort for this year in Table 2a</t>
  </si>
  <si>
    <t>*    Level 1 ICT - the trainee is entered as part of the cohort for this year in Table 3a</t>
  </si>
  <si>
    <t>These are the tables for collecting essential skills data for inspection.</t>
  </si>
  <si>
    <t>Essential Skills Tables</t>
  </si>
  <si>
    <t>Literacy - Entry Level    -   Table 1a</t>
  </si>
  <si>
    <t>Literacy - Level 1    -   Table 1b</t>
  </si>
  <si>
    <t>Literacy - Level 2    -   Table 1c</t>
  </si>
  <si>
    <t>G</t>
  </si>
  <si>
    <t>VG</t>
  </si>
  <si>
    <t>O</t>
  </si>
  <si>
    <t>RUI</t>
  </si>
  <si>
    <t>RSI</t>
  </si>
  <si>
    <t>IAI</t>
  </si>
  <si>
    <t>Requires urgent improvement</t>
  </si>
  <si>
    <t>Requires significant improvement</t>
  </si>
  <si>
    <t>Important areas for improvement</t>
  </si>
  <si>
    <t>A trainee commenced a SFW level 1 programme in 2013/14. Their initial assessments showed that they needed to complete:</t>
  </si>
  <si>
    <t>If a trainee or apprentice commenced their training in 2013/14 then they should be recorded as part of the cohort for that year.</t>
  </si>
  <si>
    <t>% of those who completed achieving at level 2</t>
  </si>
  <si>
    <t>% of those who completed achieving a GCSE grade C or better</t>
  </si>
  <si>
    <t>% of those completing achieving a higher entry level</t>
  </si>
  <si>
    <t>Essential skill level</t>
  </si>
  <si>
    <t>Number who achieved</t>
  </si>
  <si>
    <t>% achieving</t>
  </si>
  <si>
    <t>Entry Level</t>
  </si>
  <si>
    <t xml:space="preserve">Level 1           </t>
  </si>
  <si>
    <t>Level 2</t>
  </si>
  <si>
    <t>ICT - Level 1    -   Table 3a</t>
  </si>
  <si>
    <t>ICT - Level 2    -   Table 3b</t>
  </si>
  <si>
    <t>2017/2018</t>
  </si>
  <si>
    <t>Retention rate - comparison only</t>
  </si>
  <si>
    <t>Number still completing GCSE</t>
  </si>
  <si>
    <t>Table 1d</t>
  </si>
  <si>
    <t>Table 2d</t>
  </si>
  <si>
    <t>GCSE (FE only)</t>
  </si>
  <si>
    <t>Number still completing ICT</t>
  </si>
  <si>
    <t>Number who progressed beyond ES L2 to GCSE ICT</t>
  </si>
  <si>
    <t>Number who achieved a GCSE grade C or better in ICT</t>
  </si>
  <si>
    <t>Number with GCSE grade D in English</t>
  </si>
  <si>
    <t>Number with GCSE grade D in maths</t>
  </si>
  <si>
    <t>Number with GCSE grade D in ICT</t>
  </si>
  <si>
    <t>2018/2019</t>
  </si>
  <si>
    <t>% achieving GCSE Maths grade C or better</t>
  </si>
  <si>
    <t>-</t>
  </si>
  <si>
    <t>Number who achieved at a higher level</t>
  </si>
  <si>
    <t>Organisation Name</t>
  </si>
  <si>
    <t>Number of trainees and apprentices with a grade D in Maths</t>
  </si>
  <si>
    <t>Percentage of learners targeting Entry Level</t>
  </si>
  <si>
    <t>Percentage of learners targeting Level 1</t>
  </si>
  <si>
    <t>Percentage of learners targeting  Level 2</t>
  </si>
  <si>
    <t>Achievement rate (3 year)</t>
  </si>
  <si>
    <t>% of Entry Level learners achieving a higher level</t>
  </si>
  <si>
    <t>% of Level 1 learners achieving level 2</t>
  </si>
  <si>
    <t>% Level 2 learners achieving GCSE grade C or better</t>
  </si>
  <si>
    <t>REVISED ASSESSMENT</t>
  </si>
  <si>
    <t>Number of trainees and apprentices with a grade D in English</t>
  </si>
  <si>
    <t>GCSE English - Table 1d (FE Colleges only)</t>
  </si>
  <si>
    <t>Number who progressed to a higher level</t>
  </si>
  <si>
    <t>No who achieved English at grade C or better</t>
  </si>
  <si>
    <t>% with a grade D not commencing ES at  level 2</t>
  </si>
  <si>
    <t>Number with a grade D not commencing ES at level 2</t>
  </si>
  <si>
    <t>Number with GCSE grade D in Maths</t>
  </si>
  <si>
    <t>No who achieved Maths at grade C or better</t>
  </si>
  <si>
    <t>Number who progressed to GCSE (FE)</t>
  </si>
  <si>
    <t>Number who ach at least a grade C</t>
  </si>
  <si>
    <t>% of those who completed achieving at least a grade C</t>
  </si>
  <si>
    <t>% of learners with a grade D not commencing ES at Level 2</t>
  </si>
  <si>
    <t>% of 2016/2017 learners achieving revised assessment at Level 1</t>
  </si>
  <si>
    <t>% of 2016/2017 learners achieving new assessment at level 2</t>
  </si>
  <si>
    <t>https://www.etini.gov.uk/publications/information-requirements-training-success-and-apprenticeshipni-inspections</t>
  </si>
  <si>
    <t>Version</t>
  </si>
  <si>
    <t>Please check the ETI website to ensure that you are using the latest version</t>
  </si>
  <si>
    <t>Numeracy - Entry Level    -   Table 2a</t>
  </si>
  <si>
    <t>Numeracy - Level 1    -   Table 2b</t>
  </si>
  <si>
    <t>Numeracy - Level 2    -   Table 2c</t>
  </si>
  <si>
    <t>GCSE Maths - Table 2d (FE Colleges only)</t>
  </si>
  <si>
    <t>3 year Summary for Literacy - Table 4a</t>
  </si>
  <si>
    <t>3 year Summary for Numeracy - Table 4b</t>
  </si>
  <si>
    <t>3 year Summary for ICT - Table 4c</t>
  </si>
  <si>
    <t>FE only - % of those completing who achieve at a higher level including GCSE Eng grade C or better</t>
  </si>
  <si>
    <t>Number who achieved at a higher level including GCSE - (FE only)</t>
  </si>
  <si>
    <t>% of those completing who achieve at a higher level excluding  GCSE progression</t>
  </si>
  <si>
    <t>No who completed new ass</t>
  </si>
  <si>
    <t>No. who ach new ass</t>
  </si>
  <si>
    <t>Literacy L1</t>
  </si>
  <si>
    <t>Literacy L2</t>
  </si>
  <si>
    <t>Numeracy L1</t>
  </si>
  <si>
    <t>Numeracy L2</t>
  </si>
  <si>
    <t>3 year Analysis - Table 4d</t>
  </si>
  <si>
    <t>Revised Assessment Results</t>
  </si>
  <si>
    <t>Total No. with GCSE Grade D</t>
  </si>
  <si>
    <t>No with a GCSE grade D not doing L2</t>
  </si>
  <si>
    <t>GCSE Grade D</t>
  </si>
  <si>
    <t xml:space="preserve">  </t>
  </si>
  <si>
    <t>In table 1, 2 and 3 there is a column to capture those learners who have completed</t>
  </si>
  <si>
    <t>Completers</t>
  </si>
  <si>
    <t>A learner should be recorded as a completer when:</t>
  </si>
  <si>
    <t>If this trainee completes  the SfW level 1 programme and progresses to SfW level 2 in 2015/16 then they are entered  in the appropriate tables as part of the cohort for this year and the guidance above applies</t>
  </si>
  <si>
    <t>% learners achiving more than one level across all levels</t>
  </si>
  <si>
    <t xml:space="preserve">   *   they have successfully achieved at least the required level of essential skills for their framework/programme</t>
  </si>
  <si>
    <t xml:space="preserve">   *   the learner has reached the end date for their main programme and no longer attends any             classes - they have left and may/may not have been successful in achieving their essential skills qualifications</t>
  </si>
  <si>
    <t>% acvieving more than one level in literacy and numeracy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</si>
</sst>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;;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58" applyFo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4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9" fontId="0" fillId="34" borderId="11" xfId="6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35" borderId="11" xfId="0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4" fillId="36" borderId="12" xfId="0" applyFont="1" applyFill="1" applyBorder="1" applyAlignment="1" applyProtection="1">
      <alignment vertical="top" wrapText="1"/>
      <protection/>
    </xf>
    <xf numFmtId="0" fontId="4" fillId="36" borderId="13" xfId="0" applyFont="1" applyFill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 vertical="top" wrapText="1"/>
      <protection/>
    </xf>
    <xf numFmtId="0" fontId="0" fillId="0" borderId="14" xfId="0" applyFont="1" applyBorder="1" applyAlignment="1" applyProtection="1">
      <alignment vertical="top" wrapText="1"/>
      <protection/>
    </xf>
    <xf numFmtId="0" fontId="44" fillId="0" borderId="14" xfId="0" applyFont="1" applyBorder="1" applyAlignment="1" applyProtection="1">
      <alignment vertical="top" wrapText="1"/>
      <protection/>
    </xf>
    <xf numFmtId="9" fontId="4" fillId="0" borderId="14" xfId="0" applyNumberFormat="1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0" fillId="0" borderId="14" xfId="0" applyFont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" fillId="36" borderId="12" xfId="0" applyFont="1" applyFill="1" applyBorder="1" applyAlignment="1" applyProtection="1">
      <alignment horizontal="left" vertical="top" wrapText="1"/>
      <protection/>
    </xf>
    <xf numFmtId="0" fontId="0" fillId="36" borderId="13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/>
      <protection locked="0"/>
    </xf>
    <xf numFmtId="9" fontId="0" fillId="0" borderId="0" xfId="6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1" fontId="0" fillId="0" borderId="0" xfId="61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1" fontId="0" fillId="0" borderId="0" xfId="61" applyNumberFormat="1" applyFont="1" applyFill="1" applyBorder="1" applyAlignment="1" applyProtection="1">
      <alignment/>
      <protection locked="0"/>
    </xf>
    <xf numFmtId="1" fontId="0" fillId="0" borderId="0" xfId="61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9" fontId="0" fillId="0" borderId="0" xfId="61" applyNumberFormat="1" applyFont="1" applyFill="1" applyBorder="1" applyAlignment="1" applyProtection="1">
      <alignment/>
      <protection/>
    </xf>
    <xf numFmtId="1" fontId="0" fillId="33" borderId="0" xfId="61" applyNumberFormat="1" applyFont="1" applyFill="1" applyBorder="1" applyAlignment="1" applyProtection="1">
      <alignment/>
      <protection locked="0"/>
    </xf>
    <xf numFmtId="1" fontId="0" fillId="33" borderId="0" xfId="61" applyNumberFormat="1" applyFont="1" applyFill="1" applyBorder="1" applyAlignment="1" applyProtection="1">
      <alignment/>
      <protection locked="0"/>
    </xf>
    <xf numFmtId="9" fontId="0" fillId="0" borderId="0" xfId="0" applyNumberFormat="1" applyFill="1" applyBorder="1" applyAlignment="1" applyProtection="1">
      <alignment/>
      <protection/>
    </xf>
    <xf numFmtId="9" fontId="0" fillId="34" borderId="16" xfId="6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9" fontId="0" fillId="0" borderId="0" xfId="58" applyNumberFormat="1" applyFo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33" borderId="17" xfId="0" applyFont="1" applyFill="1" applyBorder="1" applyAlignment="1" applyProtection="1">
      <alignment/>
      <protection locked="0"/>
    </xf>
    <xf numFmtId="9" fontId="0" fillId="34" borderId="18" xfId="61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 locked="0"/>
    </xf>
    <xf numFmtId="9" fontId="0" fillId="34" borderId="19" xfId="61" applyFont="1" applyFill="1" applyBorder="1" applyAlignment="1" applyProtection="1">
      <alignment/>
      <protection/>
    </xf>
    <xf numFmtId="0" fontId="0" fillId="0" borderId="0" xfId="58" applyFont="1" applyAlignment="1" applyProtection="1">
      <alignment/>
      <protection/>
    </xf>
    <xf numFmtId="0" fontId="0" fillId="3" borderId="10" xfId="0" applyFont="1" applyFill="1" applyBorder="1" applyAlignment="1" applyProtection="1">
      <alignment wrapText="1"/>
      <protection/>
    </xf>
    <xf numFmtId="0" fontId="0" fillId="3" borderId="11" xfId="0" applyFont="1" applyFill="1" applyBorder="1" applyAlignment="1" applyProtection="1">
      <alignment wrapText="1"/>
      <protection/>
    </xf>
    <xf numFmtId="0" fontId="0" fillId="11" borderId="11" xfId="0" applyFill="1" applyBorder="1" applyAlignment="1" applyProtection="1">
      <alignment wrapText="1"/>
      <protection/>
    </xf>
    <xf numFmtId="1" fontId="0" fillId="33" borderId="18" xfId="61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9" fontId="0" fillId="0" borderId="20" xfId="0" applyNumberFormat="1" applyBorder="1" applyAlignment="1">
      <alignment/>
    </xf>
    <xf numFmtId="0" fontId="2" fillId="0" borderId="20" xfId="0" applyFont="1" applyBorder="1" applyAlignment="1">
      <alignment/>
    </xf>
    <xf numFmtId="9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9" fontId="0" fillId="37" borderId="19" xfId="61" applyFont="1" applyFill="1" applyBorder="1" applyAlignment="1" applyProtection="1">
      <alignment/>
      <protection/>
    </xf>
    <xf numFmtId="9" fontId="0" fillId="37" borderId="16" xfId="6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58" applyFont="1" applyFill="1" applyProtection="1">
      <alignment/>
      <protection/>
    </xf>
    <xf numFmtId="1" fontId="0" fillId="16" borderId="10" xfId="0" applyNumberFormat="1" applyFont="1" applyFill="1" applyBorder="1" applyAlignment="1" applyProtection="1">
      <alignment/>
      <protection/>
    </xf>
    <xf numFmtId="1" fontId="0" fillId="34" borderId="21" xfId="61" applyNumberFormat="1" applyFont="1" applyFill="1" applyBorder="1" applyAlignment="1" applyProtection="1">
      <alignment/>
      <protection/>
    </xf>
    <xf numFmtId="1" fontId="0" fillId="34" borderId="10" xfId="61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33" borderId="2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/>
    </xf>
    <xf numFmtId="9" fontId="0" fillId="0" borderId="0" xfId="0" applyNumberFormat="1" applyFont="1" applyFill="1" applyBorder="1" applyAlignment="1" applyProtection="1">
      <alignment wrapText="1"/>
      <protection/>
    </xf>
    <xf numFmtId="9" fontId="0" fillId="0" borderId="0" xfId="61" applyFont="1" applyFill="1" applyBorder="1" applyAlignment="1">
      <alignment/>
    </xf>
    <xf numFmtId="0" fontId="0" fillId="0" borderId="0" xfId="58" applyFont="1" applyAlignment="1" applyProtection="1">
      <alignment wrapText="1"/>
      <protection/>
    </xf>
    <xf numFmtId="9" fontId="0" fillId="0" borderId="0" xfId="61" applyFont="1" applyAlignment="1" applyProtection="1">
      <alignment/>
      <protection/>
    </xf>
    <xf numFmtId="9" fontId="0" fillId="34" borderId="22" xfId="61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 locked="0"/>
    </xf>
    <xf numFmtId="9" fontId="0" fillId="34" borderId="23" xfId="61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8" borderId="24" xfId="0" applyFont="1" applyFill="1" applyBorder="1" applyAlignment="1" applyProtection="1">
      <alignment/>
      <protection/>
    </xf>
    <xf numFmtId="0" fontId="0" fillId="38" borderId="25" xfId="0" applyFont="1" applyFill="1" applyBorder="1" applyAlignment="1" applyProtection="1">
      <alignment/>
      <protection/>
    </xf>
    <xf numFmtId="9" fontId="0" fillId="39" borderId="25" xfId="61" applyFont="1" applyFill="1" applyBorder="1" applyAlignment="1" applyProtection="1">
      <alignment/>
      <protection/>
    </xf>
    <xf numFmtId="1" fontId="0" fillId="38" borderId="25" xfId="61" applyNumberFormat="1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/>
      <protection/>
    </xf>
    <xf numFmtId="0" fontId="0" fillId="0" borderId="27" xfId="0" applyFont="1" applyBorder="1" applyAlignment="1">
      <alignment/>
    </xf>
    <xf numFmtId="0" fontId="0" fillId="2" borderId="28" xfId="0" applyFont="1" applyFill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9" fontId="0" fillId="16" borderId="30" xfId="0" applyNumberFormat="1" applyFill="1" applyBorder="1" applyAlignment="1" applyProtection="1">
      <alignment/>
      <protection/>
    </xf>
    <xf numFmtId="9" fontId="0" fillId="16" borderId="31" xfId="0" applyNumberFormat="1" applyFill="1" applyBorder="1" applyAlignment="1" applyProtection="1">
      <alignment/>
      <protection/>
    </xf>
    <xf numFmtId="9" fontId="0" fillId="39" borderId="32" xfId="61" applyFont="1" applyFill="1" applyBorder="1" applyAlignment="1" applyProtection="1">
      <alignment/>
      <protection/>
    </xf>
    <xf numFmtId="9" fontId="0" fillId="16" borderId="33" xfId="0" applyNumberFormat="1" applyFill="1" applyBorder="1" applyAlignment="1" applyProtection="1">
      <alignment/>
      <protection/>
    </xf>
    <xf numFmtId="9" fontId="0" fillId="16" borderId="34" xfId="0" applyNumberFormat="1" applyFill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9" fontId="0" fillId="34" borderId="30" xfId="61" applyFont="1" applyFill="1" applyBorder="1" applyAlignment="1" applyProtection="1">
      <alignment/>
      <protection/>
    </xf>
    <xf numFmtId="9" fontId="0" fillId="34" borderId="31" xfId="61" applyFont="1" applyFill="1" applyBorder="1" applyAlignment="1" applyProtection="1">
      <alignment/>
      <protection/>
    </xf>
    <xf numFmtId="9" fontId="0" fillId="34" borderId="34" xfId="61" applyFont="1" applyFill="1" applyBorder="1" applyAlignment="1" applyProtection="1">
      <alignment/>
      <protection/>
    </xf>
    <xf numFmtId="1" fontId="0" fillId="33" borderId="16" xfId="61" applyNumberFormat="1" applyFont="1" applyFill="1" applyBorder="1" applyAlignment="1" applyProtection="1">
      <alignment/>
      <protection locked="0"/>
    </xf>
    <xf numFmtId="0" fontId="0" fillId="39" borderId="28" xfId="0" applyFont="1" applyFill="1" applyBorder="1" applyAlignment="1" applyProtection="1">
      <alignment/>
      <protection/>
    </xf>
    <xf numFmtId="1" fontId="0" fillId="39" borderId="25" xfId="61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0" fillId="39" borderId="25" xfId="0" applyFont="1" applyFill="1" applyBorder="1" applyAlignment="1" applyProtection="1">
      <alignment/>
      <protection/>
    </xf>
    <xf numFmtId="0" fontId="0" fillId="16" borderId="30" xfId="0" applyFont="1" applyFill="1" applyBorder="1" applyAlignment="1" applyProtection="1">
      <alignment horizontal="center" wrapText="1"/>
      <protection/>
    </xf>
    <xf numFmtId="9" fontId="0" fillId="16" borderId="30" xfId="61" applyNumberFormat="1" applyFont="1" applyFill="1" applyBorder="1" applyAlignment="1" applyProtection="1">
      <alignment/>
      <protection/>
    </xf>
    <xf numFmtId="9" fontId="0" fillId="16" borderId="31" xfId="61" applyNumberFormat="1" applyFont="1" applyFill="1" applyBorder="1" applyAlignment="1" applyProtection="1">
      <alignment/>
      <protection/>
    </xf>
    <xf numFmtId="9" fontId="0" fillId="16" borderId="36" xfId="61" applyNumberFormat="1" applyFont="1" applyFill="1" applyBorder="1" applyAlignment="1" applyProtection="1">
      <alignment/>
      <protection/>
    </xf>
    <xf numFmtId="9" fontId="0" fillId="16" borderId="34" xfId="61" applyNumberFormat="1" applyFont="1" applyFill="1" applyBorder="1" applyAlignment="1" applyProtection="1">
      <alignment/>
      <protection/>
    </xf>
    <xf numFmtId="1" fontId="0" fillId="39" borderId="25" xfId="0" applyNumberFormat="1" applyFont="1" applyFill="1" applyBorder="1" applyAlignment="1" applyProtection="1">
      <alignment/>
      <protection/>
    </xf>
    <xf numFmtId="9" fontId="0" fillId="39" borderId="32" xfId="0" applyNumberForma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0" fillId="33" borderId="35" xfId="0" applyFont="1" applyFill="1" applyBorder="1" applyAlignment="1" applyProtection="1">
      <alignment/>
      <protection/>
    </xf>
    <xf numFmtId="9" fontId="0" fillId="16" borderId="36" xfId="0" applyNumberFormat="1" applyFill="1" applyBorder="1" applyAlignment="1" applyProtection="1">
      <alignment/>
      <protection/>
    </xf>
    <xf numFmtId="1" fontId="0" fillId="33" borderId="22" xfId="61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33" borderId="37" xfId="0" applyFont="1" applyFill="1" applyBorder="1" applyAlignment="1" applyProtection="1">
      <alignment/>
      <protection locked="0"/>
    </xf>
    <xf numFmtId="9" fontId="0" fillId="34" borderId="36" xfId="61" applyFont="1" applyFill="1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1" fontId="0" fillId="0" borderId="0" xfId="61" applyNumberFormat="1" applyFont="1" applyFill="1" applyBorder="1" applyAlignment="1" applyProtection="1">
      <alignment/>
      <protection locked="0"/>
    </xf>
    <xf numFmtId="0" fontId="0" fillId="3" borderId="21" xfId="0" applyFont="1" applyFill="1" applyBorder="1" applyAlignment="1" applyProtection="1">
      <alignment wrapText="1"/>
      <protection/>
    </xf>
    <xf numFmtId="1" fontId="0" fillId="16" borderId="21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 wrapText="1"/>
      <protection/>
    </xf>
    <xf numFmtId="0" fontId="0" fillId="3" borderId="11" xfId="0" applyFont="1" applyFill="1" applyBorder="1" applyAlignment="1" applyProtection="1">
      <alignment/>
      <protection/>
    </xf>
    <xf numFmtId="1" fontId="0" fillId="34" borderId="11" xfId="61" applyNumberFormat="1" applyFont="1" applyFill="1" applyBorder="1" applyAlignment="1" applyProtection="1">
      <alignment/>
      <protection/>
    </xf>
    <xf numFmtId="1" fontId="0" fillId="16" borderId="11" xfId="0" applyNumberFormat="1" applyFont="1" applyFill="1" applyBorder="1" applyAlignment="1" applyProtection="1">
      <alignment/>
      <protection/>
    </xf>
    <xf numFmtId="9" fontId="0" fillId="37" borderId="30" xfId="61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wrapText="1"/>
      <protection/>
    </xf>
    <xf numFmtId="0" fontId="0" fillId="3" borderId="16" xfId="0" applyFont="1" applyFill="1" applyBorder="1" applyAlignment="1" applyProtection="1">
      <alignment wrapText="1"/>
      <protection/>
    </xf>
    <xf numFmtId="9" fontId="0" fillId="37" borderId="31" xfId="6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" fontId="0" fillId="0" borderId="0" xfId="61" applyNumberFormat="1" applyFont="1" applyFill="1" applyBorder="1" applyAlignment="1" applyProtection="1">
      <alignment horizontal="center"/>
      <protection/>
    </xf>
    <xf numFmtId="1" fontId="0" fillId="0" borderId="0" xfId="61" applyNumberFormat="1" applyFont="1" applyFill="1" applyBorder="1" applyAlignment="1" applyProtection="1">
      <alignment horizontal="center"/>
      <protection/>
    </xf>
    <xf numFmtId="9" fontId="0" fillId="0" borderId="0" xfId="61" applyFont="1" applyFill="1" applyBorder="1" applyAlignment="1" applyProtection="1">
      <alignment horizontal="center"/>
      <protection/>
    </xf>
    <xf numFmtId="9" fontId="0" fillId="0" borderId="0" xfId="61" applyFont="1" applyFill="1" applyBorder="1" applyAlignment="1" applyProtection="1">
      <alignment/>
      <protection/>
    </xf>
    <xf numFmtId="0" fontId="2" fillId="39" borderId="27" xfId="0" applyFont="1" applyFill="1" applyBorder="1" applyAlignment="1" applyProtection="1">
      <alignment/>
      <protection/>
    </xf>
    <xf numFmtId="9" fontId="2" fillId="39" borderId="16" xfId="61" applyFont="1" applyFill="1" applyBorder="1" applyAlignment="1" applyProtection="1">
      <alignment/>
      <protection/>
    </xf>
    <xf numFmtId="9" fontId="2" fillId="39" borderId="31" xfId="61" applyFont="1" applyFill="1" applyBorder="1" applyAlignment="1" applyProtection="1">
      <alignment/>
      <protection/>
    </xf>
    <xf numFmtId="0" fontId="0" fillId="0" borderId="27" xfId="0" applyFont="1" applyBorder="1" applyAlignment="1" applyProtection="1">
      <alignment horizontal="left" wrapText="1"/>
      <protection/>
    </xf>
    <xf numFmtId="0" fontId="2" fillId="39" borderId="28" xfId="0" applyFont="1" applyFill="1" applyBorder="1" applyAlignment="1" applyProtection="1">
      <alignment/>
      <protection/>
    </xf>
    <xf numFmtId="9" fontId="2" fillId="39" borderId="25" xfId="61" applyFont="1" applyFill="1" applyBorder="1" applyAlignment="1" applyProtection="1">
      <alignment/>
      <protection/>
    </xf>
    <xf numFmtId="9" fontId="2" fillId="39" borderId="32" xfId="61" applyFont="1" applyFill="1" applyBorder="1" applyAlignment="1" applyProtection="1">
      <alignment/>
      <protection/>
    </xf>
    <xf numFmtId="0" fontId="0" fillId="39" borderId="12" xfId="0" applyFill="1" applyBorder="1" applyAlignment="1">
      <alignment horizontal="center" vertical="center"/>
    </xf>
    <xf numFmtId="0" fontId="0" fillId="39" borderId="39" xfId="0" applyFont="1" applyFill="1" applyBorder="1" applyAlignment="1">
      <alignment vertical="center" wrapText="1"/>
    </xf>
    <xf numFmtId="0" fontId="0" fillId="39" borderId="12" xfId="0" applyFont="1" applyFill="1" applyBorder="1" applyAlignment="1">
      <alignment vertical="center" wrapText="1"/>
    </xf>
    <xf numFmtId="0" fontId="0" fillId="39" borderId="32" xfId="0" applyFill="1" applyBorder="1" applyAlignment="1">
      <alignment horizontal="center" vertical="center"/>
    </xf>
    <xf numFmtId="9" fontId="0" fillId="39" borderId="12" xfId="6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9" fontId="0" fillId="0" borderId="0" xfId="61" applyFont="1" applyFill="1" applyBorder="1" applyAlignment="1" applyProtection="1">
      <alignment/>
      <protection/>
    </xf>
    <xf numFmtId="0" fontId="0" fillId="0" borderId="4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0" xfId="0" applyBorder="1" applyAlignment="1">
      <alignment vertical="top"/>
    </xf>
    <xf numFmtId="0" fontId="2" fillId="39" borderId="24" xfId="0" applyFont="1" applyFill="1" applyBorder="1" applyAlignment="1" applyProtection="1">
      <alignment/>
      <protection/>
    </xf>
    <xf numFmtId="0" fontId="2" fillId="39" borderId="21" xfId="0" applyFont="1" applyFill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9" fontId="0" fillId="0" borderId="0" xfId="0" applyNumberFormat="1" applyFont="1" applyFill="1" applyBorder="1" applyAlignment="1" applyProtection="1">
      <alignment horizontal="left"/>
      <protection/>
    </xf>
    <xf numFmtId="0" fontId="3" fillId="0" borderId="39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0" borderId="41" xfId="0" applyFont="1" applyBorder="1" applyAlignment="1" applyProtection="1">
      <alignment wrapText="1"/>
      <protection/>
    </xf>
    <xf numFmtId="0" fontId="0" fillId="0" borderId="42" xfId="0" applyFont="1" applyBorder="1" applyAlignment="1" applyProtection="1">
      <alignment wrapText="1"/>
      <protection/>
    </xf>
    <xf numFmtId="0" fontId="2" fillId="40" borderId="43" xfId="0" applyFont="1" applyFill="1" applyBorder="1" applyAlignment="1" applyProtection="1">
      <alignment wrapText="1"/>
      <protection/>
    </xf>
    <xf numFmtId="0" fontId="2" fillId="0" borderId="42" xfId="0" applyFont="1" applyBorder="1" applyAlignment="1" applyProtection="1">
      <alignment wrapText="1"/>
      <protection/>
    </xf>
    <xf numFmtId="0" fontId="2" fillId="40" borderId="42" xfId="0" applyFont="1" applyFill="1" applyBorder="1" applyAlignment="1" applyProtection="1">
      <alignment wrapText="1"/>
      <protection/>
    </xf>
    <xf numFmtId="0" fontId="2" fillId="0" borderId="25" xfId="0" applyFont="1" applyBorder="1" applyAlignment="1" applyProtection="1">
      <alignment wrapText="1"/>
      <protection/>
    </xf>
    <xf numFmtId="0" fontId="2" fillId="0" borderId="44" xfId="0" applyFont="1" applyBorder="1" applyAlignment="1" applyProtection="1">
      <alignment/>
      <protection/>
    </xf>
    <xf numFmtId="9" fontId="0" fillId="3" borderId="29" xfId="0" applyNumberFormat="1" applyFill="1" applyBorder="1" applyAlignment="1" applyProtection="1">
      <alignment/>
      <protection/>
    </xf>
    <xf numFmtId="9" fontId="0" fillId="10" borderId="23" xfId="61" applyFont="1" applyFill="1" applyBorder="1" applyAlignment="1" applyProtection="1">
      <alignment/>
      <protection/>
    </xf>
    <xf numFmtId="9" fontId="0" fillId="39" borderId="23" xfId="61" applyFont="1" applyFill="1" applyBorder="1" applyAlignment="1" applyProtection="1">
      <alignment/>
      <protection/>
    </xf>
    <xf numFmtId="9" fontId="0" fillId="3" borderId="23" xfId="61" applyFont="1" applyFill="1" applyBorder="1" applyAlignment="1" applyProtection="1">
      <alignment/>
      <protection/>
    </xf>
    <xf numFmtId="9" fontId="0" fillId="10" borderId="45" xfId="0" applyNumberFormat="1" applyFill="1" applyBorder="1" applyAlignment="1" applyProtection="1">
      <alignment/>
      <protection/>
    </xf>
    <xf numFmtId="9" fontId="0" fillId="39" borderId="23" xfId="0" applyNumberFormat="1" applyFill="1" applyBorder="1" applyAlignment="1" applyProtection="1">
      <alignment/>
      <protection/>
    </xf>
    <xf numFmtId="9" fontId="0" fillId="3" borderId="23" xfId="0" applyNumberFormat="1" applyFill="1" applyBorder="1" applyAlignment="1" applyProtection="1">
      <alignment/>
      <protection/>
    </xf>
    <xf numFmtId="9" fontId="0" fillId="10" borderId="23" xfId="0" applyNumberFormat="1" applyFill="1" applyBorder="1" applyAlignment="1" applyProtection="1">
      <alignment/>
      <protection/>
    </xf>
    <xf numFmtId="9" fontId="0" fillId="3" borderId="23" xfId="61" applyFont="1" applyFill="1" applyBorder="1" applyAlignment="1" applyProtection="1">
      <alignment/>
      <protection/>
    </xf>
    <xf numFmtId="0" fontId="2" fillId="0" borderId="46" xfId="0" applyFont="1" applyBorder="1" applyAlignment="1" applyProtection="1">
      <alignment/>
      <protection/>
    </xf>
    <xf numFmtId="9" fontId="0" fillId="3" borderId="26" xfId="0" applyNumberFormat="1" applyFill="1" applyBorder="1" applyAlignment="1" applyProtection="1">
      <alignment/>
      <protection/>
    </xf>
    <xf numFmtId="9" fontId="0" fillId="10" borderId="11" xfId="61" applyFont="1" applyFill="1" applyBorder="1" applyAlignment="1" applyProtection="1">
      <alignment/>
      <protection/>
    </xf>
    <xf numFmtId="9" fontId="0" fillId="39" borderId="11" xfId="61" applyFont="1" applyFill="1" applyBorder="1" applyAlignment="1" applyProtection="1">
      <alignment/>
      <protection/>
    </xf>
    <xf numFmtId="9" fontId="0" fillId="3" borderId="11" xfId="61" applyFont="1" applyFill="1" applyBorder="1" applyAlignment="1" applyProtection="1">
      <alignment/>
      <protection/>
    </xf>
    <xf numFmtId="9" fontId="0" fillId="10" borderId="47" xfId="0" applyNumberFormat="1" applyFill="1" applyBorder="1" applyAlignment="1" applyProtection="1">
      <alignment/>
      <protection/>
    </xf>
    <xf numFmtId="9" fontId="0" fillId="39" borderId="11" xfId="0" applyNumberFormat="1" applyFill="1" applyBorder="1" applyAlignment="1" applyProtection="1">
      <alignment/>
      <protection/>
    </xf>
    <xf numFmtId="9" fontId="0" fillId="3" borderId="11" xfId="0" applyNumberFormat="1" applyFill="1" applyBorder="1" applyAlignment="1" applyProtection="1">
      <alignment/>
      <protection/>
    </xf>
    <xf numFmtId="9" fontId="0" fillId="10" borderId="11" xfId="0" applyNumberFormat="1" applyFill="1" applyBorder="1" applyAlignment="1" applyProtection="1">
      <alignment/>
      <protection/>
    </xf>
    <xf numFmtId="9" fontId="0" fillId="3" borderId="11" xfId="61" applyFont="1" applyFill="1" applyBorder="1" applyAlignment="1" applyProtection="1">
      <alignment/>
      <protection/>
    </xf>
    <xf numFmtId="9" fontId="0" fillId="37" borderId="11" xfId="61" applyFont="1" applyFill="1" applyBorder="1" applyAlignment="1" applyProtection="1">
      <alignment/>
      <protection/>
    </xf>
    <xf numFmtId="0" fontId="0" fillId="37" borderId="48" xfId="0" applyFont="1" applyFill="1" applyBorder="1" applyAlignment="1" applyProtection="1">
      <alignment/>
      <protection/>
    </xf>
    <xf numFmtId="0" fontId="0" fillId="37" borderId="48" xfId="0" applyFill="1" applyBorder="1" applyAlignment="1" applyProtection="1">
      <alignment/>
      <protection/>
    </xf>
    <xf numFmtId="9" fontId="0" fillId="37" borderId="48" xfId="0" applyNumberFormat="1" applyFill="1" applyBorder="1" applyAlignment="1" applyProtection="1">
      <alignment/>
      <protection/>
    </xf>
    <xf numFmtId="9" fontId="0" fillId="3" borderId="48" xfId="61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 locked="0"/>
    </xf>
    <xf numFmtId="1" fontId="0" fillId="33" borderId="11" xfId="61" applyNumberFormat="1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39" borderId="28" xfId="0" applyFont="1" applyFill="1" applyBorder="1" applyAlignment="1" applyProtection="1">
      <alignment horizontal="left" wrapText="1"/>
      <protection/>
    </xf>
    <xf numFmtId="0" fontId="2" fillId="39" borderId="25" xfId="0" applyFont="1" applyFill="1" applyBorder="1" applyAlignment="1" applyProtection="1">
      <alignment horizontal="right" wrapText="1"/>
      <protection/>
    </xf>
    <xf numFmtId="0" fontId="2" fillId="39" borderId="25" xfId="0" applyFont="1" applyFill="1" applyBorder="1" applyAlignment="1" applyProtection="1">
      <alignment wrapText="1"/>
      <protection/>
    </xf>
    <xf numFmtId="1" fontId="2" fillId="39" borderId="25" xfId="61" applyNumberFormat="1" applyFont="1" applyFill="1" applyBorder="1" applyAlignment="1" applyProtection="1">
      <alignment/>
      <protection/>
    </xf>
    <xf numFmtId="0" fontId="2" fillId="2" borderId="28" xfId="0" applyFont="1" applyFill="1" applyBorder="1" applyAlignment="1" applyProtection="1">
      <alignment/>
      <protection/>
    </xf>
    <xf numFmtId="0" fontId="2" fillId="38" borderId="24" xfId="0" applyFont="1" applyFill="1" applyBorder="1" applyAlignment="1" applyProtection="1">
      <alignment/>
      <protection/>
    </xf>
    <xf numFmtId="0" fontId="2" fillId="38" borderId="25" xfId="0" applyFont="1" applyFill="1" applyBorder="1" applyAlignment="1" applyProtection="1">
      <alignment/>
      <protection/>
    </xf>
    <xf numFmtId="1" fontId="2" fillId="38" borderId="25" xfId="61" applyNumberFormat="1" applyFont="1" applyFill="1" applyBorder="1" applyAlignment="1" applyProtection="1">
      <alignment/>
      <protection/>
    </xf>
    <xf numFmtId="0" fontId="2" fillId="39" borderId="25" xfId="0" applyFont="1" applyFill="1" applyBorder="1" applyAlignment="1" applyProtection="1">
      <alignment/>
      <protection/>
    </xf>
    <xf numFmtId="9" fontId="2" fillId="12" borderId="32" xfId="61" applyNumberFormat="1" applyFont="1" applyFill="1" applyBorder="1" applyAlignment="1" applyProtection="1">
      <alignment/>
      <protection/>
    </xf>
    <xf numFmtId="9" fontId="2" fillId="39" borderId="32" xfId="61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/>
      <protection/>
    </xf>
    <xf numFmtId="14" fontId="2" fillId="0" borderId="0" xfId="0" applyNumberFormat="1" applyFont="1" applyAlignment="1" applyProtection="1">
      <alignment vertical="top" wrapText="1"/>
      <protection/>
    </xf>
    <xf numFmtId="0" fontId="2" fillId="0" borderId="0" xfId="0" applyNumberFormat="1" applyFont="1" applyAlignment="1" applyProtection="1">
      <alignment vertical="top" wrapText="1"/>
      <protection/>
    </xf>
    <xf numFmtId="1" fontId="0" fillId="34" borderId="16" xfId="61" applyNumberFormat="1" applyFont="1" applyFill="1" applyBorder="1" applyAlignment="1" applyProtection="1">
      <alignment/>
      <protection/>
    </xf>
    <xf numFmtId="1" fontId="0" fillId="16" borderId="16" xfId="0" applyNumberFormat="1" applyFont="1" applyFill="1" applyBorder="1" applyAlignment="1" applyProtection="1">
      <alignment/>
      <protection/>
    </xf>
    <xf numFmtId="0" fontId="2" fillId="12" borderId="25" xfId="0" applyFont="1" applyFill="1" applyBorder="1" applyAlignment="1" applyProtection="1">
      <alignment/>
      <protection/>
    </xf>
    <xf numFmtId="9" fontId="2" fillId="12" borderId="25" xfId="61" applyFont="1" applyFill="1" applyBorder="1" applyAlignment="1" applyProtection="1">
      <alignment/>
      <protection/>
    </xf>
    <xf numFmtId="1" fontId="2" fillId="12" borderId="25" xfId="61" applyNumberFormat="1" applyFont="1" applyFill="1" applyBorder="1" applyAlignment="1" applyProtection="1">
      <alignment/>
      <protection/>
    </xf>
    <xf numFmtId="9" fontId="2" fillId="12" borderId="32" xfId="61" applyFont="1" applyFill="1" applyBorder="1" applyAlignment="1" applyProtection="1">
      <alignment/>
      <protection/>
    </xf>
    <xf numFmtId="0" fontId="2" fillId="12" borderId="24" xfId="0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0" fillId="41" borderId="23" xfId="0" applyFont="1" applyFill="1" applyBorder="1" applyAlignment="1">
      <alignment wrapText="1"/>
    </xf>
    <xf numFmtId="0" fontId="2" fillId="0" borderId="26" xfId="0" applyFont="1" applyFill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0" fillId="37" borderId="26" xfId="0" applyFill="1" applyBorder="1" applyAlignment="1">
      <alignment/>
    </xf>
    <xf numFmtId="0" fontId="0" fillId="37" borderId="11" xfId="0" applyFill="1" applyBorder="1" applyAlignment="1">
      <alignment/>
    </xf>
    <xf numFmtId="0" fontId="0" fillId="0" borderId="49" xfId="0" applyBorder="1" applyAlignment="1">
      <alignment/>
    </xf>
    <xf numFmtId="0" fontId="2" fillId="37" borderId="26" xfId="0" applyFont="1" applyFill="1" applyBorder="1" applyAlignment="1">
      <alignment/>
    </xf>
    <xf numFmtId="0" fontId="0" fillId="6" borderId="42" xfId="0" applyFont="1" applyFill="1" applyBorder="1" applyAlignment="1">
      <alignment wrapText="1"/>
    </xf>
    <xf numFmtId="0" fontId="0" fillId="6" borderId="50" xfId="0" applyFont="1" applyFill="1" applyBorder="1" applyAlignment="1">
      <alignment wrapText="1"/>
    </xf>
    <xf numFmtId="0" fontId="0" fillId="0" borderId="48" xfId="58" applyFont="1" applyBorder="1" applyProtection="1">
      <alignment/>
      <protection/>
    </xf>
    <xf numFmtId="0" fontId="0" fillId="0" borderId="47" xfId="0" applyBorder="1" applyAlignment="1">
      <alignment/>
    </xf>
    <xf numFmtId="1" fontId="0" fillId="0" borderId="47" xfId="0" applyNumberFormat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1" fontId="0" fillId="0" borderId="16" xfId="0" applyNumberFormat="1" applyBorder="1" applyAlignment="1">
      <alignment/>
    </xf>
    <xf numFmtId="1" fontId="0" fillId="0" borderId="51" xfId="0" applyNumberFormat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1" fontId="0" fillId="0" borderId="20" xfId="0" applyNumberFormat="1" applyBorder="1" applyAlignment="1">
      <alignment/>
    </xf>
    <xf numFmtId="0" fontId="0" fillId="0" borderId="51" xfId="0" applyBorder="1" applyAlignment="1">
      <alignment/>
    </xf>
    <xf numFmtId="1" fontId="0" fillId="0" borderId="49" xfId="0" applyNumberFormat="1" applyBorder="1" applyAlignment="1">
      <alignment/>
    </xf>
    <xf numFmtId="0" fontId="0" fillId="38" borderId="41" xfId="0" applyFont="1" applyFill="1" applyBorder="1" applyAlignment="1" applyProtection="1">
      <alignment/>
      <protection/>
    </xf>
    <xf numFmtId="0" fontId="0" fillId="38" borderId="42" xfId="0" applyFont="1" applyFill="1" applyBorder="1" applyAlignment="1" applyProtection="1">
      <alignment/>
      <protection/>
    </xf>
    <xf numFmtId="9" fontId="0" fillId="39" borderId="42" xfId="61" applyFont="1" applyFill="1" applyBorder="1" applyAlignment="1" applyProtection="1">
      <alignment/>
      <protection/>
    </xf>
    <xf numFmtId="1" fontId="0" fillId="38" borderId="42" xfId="61" applyNumberFormat="1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 locked="0"/>
    </xf>
    <xf numFmtId="1" fontId="0" fillId="33" borderId="23" xfId="61" applyNumberFormat="1" applyFont="1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 vertical="top" wrapText="1"/>
      <protection/>
    </xf>
    <xf numFmtId="0" fontId="2" fillId="40" borderId="0" xfId="0" applyFont="1" applyFill="1" applyAlignment="1" applyProtection="1">
      <alignment wrapText="1"/>
      <protection/>
    </xf>
    <xf numFmtId="0" fontId="2" fillId="0" borderId="52" xfId="0" applyFont="1" applyBorder="1" applyAlignment="1" applyProtection="1">
      <alignment wrapText="1"/>
      <protection/>
    </xf>
    <xf numFmtId="9" fontId="0" fillId="10" borderId="53" xfId="0" applyNumberFormat="1" applyFill="1" applyBorder="1" applyAlignment="1" applyProtection="1">
      <alignment/>
      <protection/>
    </xf>
    <xf numFmtId="0" fontId="2" fillId="0" borderId="32" xfId="0" applyFont="1" applyFill="1" applyBorder="1" applyAlignment="1">
      <alignment wrapText="1"/>
    </xf>
    <xf numFmtId="9" fontId="0" fillId="39" borderId="36" xfId="0" applyNumberFormat="1" applyFill="1" applyBorder="1" applyAlignment="1">
      <alignment/>
    </xf>
    <xf numFmtId="9" fontId="0" fillId="39" borderId="30" xfId="0" applyNumberFormat="1" applyFill="1" applyBorder="1" applyAlignment="1">
      <alignment/>
    </xf>
    <xf numFmtId="9" fontId="0" fillId="39" borderId="49" xfId="0" applyNumberFormat="1" applyFill="1" applyBorder="1" applyAlignment="1">
      <alignment/>
    </xf>
    <xf numFmtId="9" fontId="0" fillId="0" borderId="54" xfId="58" applyNumberFormat="1" applyFont="1" applyBorder="1" applyProtection="1">
      <alignment/>
      <protection/>
    </xf>
    <xf numFmtId="9" fontId="0" fillId="0" borderId="55" xfId="58" applyNumberFormat="1" applyFont="1" applyBorder="1" applyProtection="1">
      <alignment/>
      <protection/>
    </xf>
    <xf numFmtId="9" fontId="0" fillId="0" borderId="12" xfId="0" applyNumberFormat="1" applyBorder="1" applyAlignment="1">
      <alignment/>
    </xf>
    <xf numFmtId="0" fontId="35" fillId="0" borderId="0" xfId="53" applyAlignment="1" applyProtection="1">
      <alignment horizontal="left" vertical="top" wrapText="1"/>
      <protection/>
    </xf>
    <xf numFmtId="0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42" xfId="0" applyFont="1" applyBorder="1" applyAlignment="1" applyProtection="1">
      <alignment horizontal="center" wrapText="1"/>
      <protection/>
    </xf>
    <xf numFmtId="0" fontId="0" fillId="0" borderId="56" xfId="0" applyFont="1" applyBorder="1" applyAlignment="1" applyProtection="1">
      <alignment horizontal="center" wrapText="1"/>
      <protection/>
    </xf>
    <xf numFmtId="0" fontId="0" fillId="0" borderId="43" xfId="0" applyFont="1" applyBorder="1" applyAlignment="1" applyProtection="1">
      <alignment horizontal="center" wrapText="1"/>
      <protection/>
    </xf>
    <xf numFmtId="0" fontId="0" fillId="0" borderId="57" xfId="0" applyFont="1" applyBorder="1" applyAlignment="1" applyProtection="1">
      <alignment horizontal="center" wrapText="1"/>
      <protection/>
    </xf>
    <xf numFmtId="0" fontId="0" fillId="0" borderId="20" xfId="0" applyFont="1" applyFill="1" applyBorder="1" applyAlignment="1" applyProtection="1">
      <alignment horizontal="center" wrapText="1"/>
      <protection/>
    </xf>
    <xf numFmtId="0" fontId="0" fillId="0" borderId="58" xfId="0" applyFont="1" applyFill="1" applyBorder="1" applyAlignment="1" applyProtection="1">
      <alignment horizontal="center" wrapText="1"/>
      <protection/>
    </xf>
    <xf numFmtId="0" fontId="0" fillId="34" borderId="42" xfId="0" applyFont="1" applyFill="1" applyBorder="1" applyAlignment="1" applyProtection="1">
      <alignment horizontal="center" wrapText="1"/>
      <protection/>
    </xf>
    <xf numFmtId="0" fontId="0" fillId="34" borderId="56" xfId="0" applyFont="1" applyFill="1" applyBorder="1" applyAlignment="1" applyProtection="1">
      <alignment horizontal="center" wrapText="1"/>
      <protection/>
    </xf>
    <xf numFmtId="0" fontId="0" fillId="16" borderId="50" xfId="0" applyFont="1" applyFill="1" applyBorder="1" applyAlignment="1" applyProtection="1">
      <alignment horizontal="center" wrapText="1"/>
      <protection/>
    </xf>
    <xf numFmtId="0" fontId="0" fillId="16" borderId="59" xfId="0" applyFont="1" applyFill="1" applyBorder="1" applyAlignment="1" applyProtection="1">
      <alignment horizontal="center" wrapText="1"/>
      <protection/>
    </xf>
    <xf numFmtId="0" fontId="0" fillId="0" borderId="60" xfId="0" applyFont="1" applyBorder="1" applyAlignment="1" applyProtection="1">
      <alignment horizontal="left" wrapText="1"/>
      <protection/>
    </xf>
    <xf numFmtId="0" fontId="0" fillId="0" borderId="61" xfId="0" applyFont="1" applyBorder="1" applyAlignment="1" applyProtection="1">
      <alignment horizontal="left" wrapText="1"/>
      <protection/>
    </xf>
    <xf numFmtId="0" fontId="0" fillId="34" borderId="50" xfId="0" applyFont="1" applyFill="1" applyBorder="1" applyAlignment="1" applyProtection="1">
      <alignment horizontal="center" wrapText="1"/>
      <protection/>
    </xf>
    <xf numFmtId="0" fontId="0" fillId="34" borderId="59" xfId="0" applyFont="1" applyFill="1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 horizontal="center" wrapText="1"/>
      <protection/>
    </xf>
    <xf numFmtId="0" fontId="0" fillId="0" borderId="58" xfId="0" applyFont="1" applyBorder="1" applyAlignment="1" applyProtection="1">
      <alignment horizontal="center" wrapText="1"/>
      <protection/>
    </xf>
    <xf numFmtId="0" fontId="0" fillId="0" borderId="62" xfId="0" applyFont="1" applyBorder="1" applyAlignment="1" applyProtection="1">
      <alignment horizontal="center" wrapText="1"/>
      <protection/>
    </xf>
    <xf numFmtId="0" fontId="0" fillId="0" borderId="22" xfId="0" applyFont="1" applyBorder="1" applyAlignment="1" applyProtection="1">
      <alignment horizontal="center" wrapText="1"/>
      <protection/>
    </xf>
    <xf numFmtId="0" fontId="0" fillId="34" borderId="20" xfId="0" applyFont="1" applyFill="1" applyBorder="1" applyAlignment="1" applyProtection="1">
      <alignment horizontal="center" wrapText="1"/>
      <protection/>
    </xf>
    <xf numFmtId="0" fontId="0" fillId="34" borderId="58" xfId="0" applyFont="1" applyFill="1" applyBorder="1" applyAlignment="1" applyProtection="1">
      <alignment horizontal="center" wrapText="1"/>
      <protection/>
    </xf>
    <xf numFmtId="0" fontId="3" fillId="40" borderId="39" xfId="0" applyFont="1" applyFill="1" applyBorder="1" applyAlignment="1" applyProtection="1">
      <alignment horizontal="center"/>
      <protection/>
    </xf>
    <xf numFmtId="0" fontId="3" fillId="40" borderId="38" xfId="0" applyFont="1" applyFill="1" applyBorder="1" applyAlignment="1" applyProtection="1">
      <alignment horizontal="center"/>
      <protection/>
    </xf>
    <xf numFmtId="0" fontId="3" fillId="40" borderId="13" xfId="0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 horizontal="center" wrapText="1"/>
      <protection/>
    </xf>
    <xf numFmtId="0" fontId="0" fillId="34" borderId="22" xfId="0" applyFont="1" applyFill="1" applyBorder="1" applyAlignment="1" applyProtection="1">
      <alignment horizontal="center" wrapText="1"/>
      <protection/>
    </xf>
    <xf numFmtId="0" fontId="0" fillId="0" borderId="6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66" xfId="0" applyBorder="1" applyAlignment="1">
      <alignment horizontal="left" vertical="top" wrapText="1"/>
    </xf>
    <xf numFmtId="0" fontId="0" fillId="0" borderId="67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67" xfId="0" applyFont="1" applyFill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 wrapText="1"/>
      <protection/>
    </xf>
    <xf numFmtId="0" fontId="0" fillId="34" borderId="36" xfId="0" applyFont="1" applyFill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2" fillId="40" borderId="60" xfId="0" applyFont="1" applyFill="1" applyBorder="1" applyAlignment="1" applyProtection="1">
      <alignment horizontal="center"/>
      <protection/>
    </xf>
    <xf numFmtId="0" fontId="2" fillId="40" borderId="20" xfId="0" applyFont="1" applyFill="1" applyBorder="1" applyAlignment="1" applyProtection="1">
      <alignment horizontal="center"/>
      <protection/>
    </xf>
    <xf numFmtId="0" fontId="2" fillId="40" borderId="63" xfId="0" applyFont="1" applyFill="1" applyBorder="1" applyAlignment="1" applyProtection="1">
      <alignment horizontal="center"/>
      <protection/>
    </xf>
    <xf numFmtId="0" fontId="2" fillId="40" borderId="65" xfId="0" applyFont="1" applyFill="1" applyBorder="1" applyAlignment="1" applyProtection="1">
      <alignment horizontal="center"/>
      <protection/>
    </xf>
    <xf numFmtId="0" fontId="2" fillId="40" borderId="58" xfId="0" applyFont="1" applyFill="1" applyBorder="1" applyAlignment="1" applyProtection="1">
      <alignment horizontal="center"/>
      <protection/>
    </xf>
    <xf numFmtId="0" fontId="2" fillId="40" borderId="66" xfId="0" applyFont="1" applyFill="1" applyBorder="1" applyAlignment="1" applyProtection="1">
      <alignment horizontal="center"/>
      <protection/>
    </xf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68" xfId="0" applyFont="1" applyBorder="1" applyAlignment="1" applyProtection="1">
      <alignment horizontal="center" wrapText="1"/>
      <protection/>
    </xf>
    <xf numFmtId="0" fontId="0" fillId="0" borderId="69" xfId="0" applyFont="1" applyBorder="1" applyAlignment="1" applyProtection="1">
      <alignment horizontal="center" wrapText="1"/>
      <protection/>
    </xf>
    <xf numFmtId="0" fontId="5" fillId="0" borderId="12" xfId="0" applyFont="1" applyBorder="1" applyAlignment="1">
      <alignment horizontal="left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0" fillId="0" borderId="65" xfId="0" applyFont="1" applyBorder="1" applyAlignment="1" applyProtection="1">
      <alignment horizontal="left" wrapText="1"/>
      <protection/>
    </xf>
    <xf numFmtId="0" fontId="3" fillId="0" borderId="39" xfId="0" applyFont="1" applyBorder="1" applyAlignment="1" applyProtection="1">
      <alignment horizontal="left"/>
      <protection/>
    </xf>
    <xf numFmtId="0" fontId="35" fillId="0" borderId="0" xfId="53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34" borderId="63" xfId="0" applyFont="1" applyFill="1" applyBorder="1" applyAlignment="1" applyProtection="1">
      <alignment horizontal="center" wrapText="1"/>
      <protection/>
    </xf>
    <xf numFmtId="0" fontId="0" fillId="34" borderId="66" xfId="0" applyFont="1" applyFill="1" applyBorder="1" applyAlignment="1" applyProtection="1">
      <alignment horizontal="center" wrapText="1"/>
      <protection/>
    </xf>
    <xf numFmtId="0" fontId="0" fillId="39" borderId="39" xfId="0" applyFont="1" applyFill="1" applyBorder="1" applyAlignment="1" applyProtection="1">
      <alignment horizontal="left" vertical="center" wrapText="1"/>
      <protection/>
    </xf>
    <xf numFmtId="0" fontId="0" fillId="39" borderId="38" xfId="0" applyFont="1" applyFill="1" applyBorder="1" applyAlignment="1" applyProtection="1">
      <alignment horizontal="left" vertical="center" wrapText="1"/>
      <protection/>
    </xf>
    <xf numFmtId="0" fontId="0" fillId="39" borderId="13" xfId="0" applyFont="1" applyFill="1" applyBorder="1" applyAlignment="1" applyProtection="1">
      <alignment horizontal="left" vertical="center" wrapText="1"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 wrapText="1"/>
      <protection/>
    </xf>
    <xf numFmtId="0" fontId="0" fillId="34" borderId="64" xfId="0" applyFont="1" applyFill="1" applyBorder="1" applyAlignment="1" applyProtection="1">
      <alignment horizontal="center" wrapText="1"/>
      <protection/>
    </xf>
    <xf numFmtId="0" fontId="0" fillId="34" borderId="70" xfId="0" applyFont="1" applyFill="1" applyBorder="1" applyAlignment="1" applyProtection="1">
      <alignment horizontal="center" wrapText="1"/>
      <protection/>
    </xf>
    <xf numFmtId="0" fontId="0" fillId="0" borderId="71" xfId="0" applyFont="1" applyBorder="1" applyAlignment="1" applyProtection="1">
      <alignment horizontal="center" wrapText="1"/>
      <protection/>
    </xf>
    <xf numFmtId="0" fontId="0" fillId="42" borderId="71" xfId="0" applyFont="1" applyFill="1" applyBorder="1" applyAlignment="1" applyProtection="1">
      <alignment horizontal="center"/>
      <protection/>
    </xf>
    <xf numFmtId="0" fontId="0" fillId="42" borderId="0" xfId="0" applyFont="1" applyFill="1" applyBorder="1" applyAlignment="1" applyProtection="1">
      <alignment horizontal="center"/>
      <protection/>
    </xf>
    <xf numFmtId="0" fontId="0" fillId="42" borderId="64" xfId="0" applyFont="1" applyFill="1" applyBorder="1" applyAlignment="1" applyProtection="1">
      <alignment horizontal="center"/>
      <protection/>
    </xf>
    <xf numFmtId="0" fontId="2" fillId="0" borderId="39" xfId="0" applyFont="1" applyFill="1" applyBorder="1" applyAlignment="1" applyProtection="1">
      <alignment horizontal="left"/>
      <protection/>
    </xf>
    <xf numFmtId="0" fontId="2" fillId="0" borderId="38" xfId="0" applyFont="1" applyFill="1" applyBorder="1" applyAlignment="1" applyProtection="1">
      <alignment horizontal="left"/>
      <protection/>
    </xf>
    <xf numFmtId="0" fontId="2" fillId="0" borderId="52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16" borderId="22" xfId="0" applyFont="1" applyFill="1" applyBorder="1" applyAlignment="1" applyProtection="1">
      <alignment horizontal="center" wrapText="1"/>
      <protection/>
    </xf>
    <xf numFmtId="0" fontId="0" fillId="16" borderId="11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33" borderId="22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0" fillId="33" borderId="35" xfId="0" applyFont="1" applyFill="1" applyBorder="1" applyAlignment="1" applyProtection="1">
      <alignment horizontal="left" wrapText="1"/>
      <protection/>
    </xf>
    <xf numFmtId="0" fontId="0" fillId="33" borderId="26" xfId="0" applyFont="1" applyFill="1" applyBorder="1" applyAlignment="1" applyProtection="1">
      <alignment horizontal="left" wrapText="1"/>
      <protection/>
    </xf>
    <xf numFmtId="0" fontId="0" fillId="33" borderId="18" xfId="0" applyFont="1" applyFill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left"/>
      <protection/>
    </xf>
    <xf numFmtId="0" fontId="0" fillId="34" borderId="30" xfId="0" applyFont="1" applyFill="1" applyBorder="1" applyAlignment="1" applyProtection="1">
      <alignment horizontal="center" wrapText="1"/>
      <protection/>
    </xf>
    <xf numFmtId="0" fontId="0" fillId="33" borderId="17" xfId="0" applyFont="1" applyFill="1" applyBorder="1" applyAlignment="1" applyProtection="1">
      <alignment horizontal="center" wrapText="1"/>
      <protection/>
    </xf>
    <xf numFmtId="0" fontId="0" fillId="33" borderId="37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2" fillId="0" borderId="58" xfId="0" applyFont="1" applyFill="1" applyBorder="1" applyAlignment="1">
      <alignment horizontal="center" wrapText="1"/>
    </xf>
    <xf numFmtId="0" fontId="0" fillId="33" borderId="29" xfId="0" applyFont="1" applyFill="1" applyBorder="1" applyAlignment="1" applyProtection="1">
      <alignment horizontal="left" wrapText="1"/>
      <protection/>
    </xf>
    <xf numFmtId="0" fontId="0" fillId="33" borderId="68" xfId="0" applyFont="1" applyFill="1" applyBorder="1" applyAlignment="1" applyProtection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ini.gov.uk/publications/information-requirements-training-success-and-apprenticeshipni-inspection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ini.gov.uk/publications/information-requirements-training-success-and-apprenticeshipni-inspection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ini.gov.uk/publications/information-requirements-training-success-and-apprenticeshipni-inspection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ini.gov.uk/publications/information-requirements-training-success-and-apprenticeshipni-inspections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ini.gov.uk/publications/information-requirements-training-success-and-apprenticeshipni-inspections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M33" sqref="M33"/>
    </sheetView>
  </sheetViews>
  <sheetFormatPr defaultColWidth="8.8515625" defaultRowHeight="12.75"/>
  <cols>
    <col min="1" max="1" width="17.28125" style="0" customWidth="1"/>
    <col min="2" max="2" width="14.421875" style="0" customWidth="1"/>
    <col min="3" max="3" width="12.421875" style="0" customWidth="1"/>
    <col min="4" max="4" width="16.421875" style="0" customWidth="1"/>
    <col min="5" max="5" width="21.8515625" style="0" customWidth="1"/>
  </cols>
  <sheetData>
    <row r="1" spans="1:7" ht="12.75">
      <c r="A1" s="285" t="s">
        <v>78</v>
      </c>
      <c r="B1" s="285"/>
      <c r="C1" s="12"/>
      <c r="D1" s="12"/>
      <c r="E1" s="12"/>
      <c r="F1" s="12"/>
      <c r="G1" s="12"/>
    </row>
    <row r="2" spans="1:7" ht="12.75">
      <c r="A2" s="20"/>
      <c r="B2" s="20"/>
      <c r="C2" s="12"/>
      <c r="D2" s="12"/>
      <c r="E2" s="12"/>
      <c r="F2" s="12"/>
      <c r="G2" s="12"/>
    </row>
    <row r="3" spans="1:7" ht="12.75">
      <c r="A3" s="230" t="str">
        <f>'Tb 1 Literacy'!A1</f>
        <v>Version</v>
      </c>
      <c r="B3" s="231">
        <f>'Tb 1 Literacy'!B1:C1</f>
        <v>43444</v>
      </c>
      <c r="C3" s="230"/>
      <c r="D3" s="230"/>
      <c r="E3" s="230"/>
      <c r="F3" s="12"/>
      <c r="G3" s="12"/>
    </row>
    <row r="4" spans="1:10" ht="12.75">
      <c r="A4" s="284" t="s">
        <v>146</v>
      </c>
      <c r="B4" s="284"/>
      <c r="C4" s="284"/>
      <c r="D4" s="284"/>
      <c r="E4" s="284"/>
      <c r="F4" s="232"/>
      <c r="G4" s="232"/>
      <c r="H4" s="232"/>
      <c r="I4" s="232"/>
      <c r="J4" s="232"/>
    </row>
    <row r="5" spans="1:7" ht="12.75">
      <c r="A5" s="283" t="str">
        <f>'Tb 1 Literacy'!A2:J2</f>
        <v>https://www.etini.gov.uk/publications/information-requirements-training-success-and-apprenticeshipni-inspections</v>
      </c>
      <c r="B5" s="283"/>
      <c r="C5" s="283"/>
      <c r="D5" s="283"/>
      <c r="E5" s="283"/>
      <c r="F5" s="12"/>
      <c r="G5" s="12"/>
    </row>
    <row r="6" spans="1:7" ht="12.75">
      <c r="A6" s="283"/>
      <c r="B6" s="283"/>
      <c r="C6" s="283"/>
      <c r="D6" s="283"/>
      <c r="E6" s="283"/>
      <c r="F6" s="12"/>
      <c r="G6" s="12"/>
    </row>
    <row r="7" spans="1:7" ht="12.75" customHeight="1">
      <c r="A7" s="288" t="s">
        <v>77</v>
      </c>
      <c r="B7" s="288"/>
      <c r="C7" s="288"/>
      <c r="D7" s="288"/>
      <c r="E7" s="288"/>
      <c r="F7" s="12"/>
      <c r="G7" s="12"/>
    </row>
    <row r="8" spans="1:7" ht="12.75">
      <c r="A8" s="288"/>
      <c r="B8" s="288"/>
      <c r="C8" s="288"/>
      <c r="D8" s="288"/>
      <c r="E8" s="288"/>
      <c r="F8" s="12"/>
      <c r="G8" s="12"/>
    </row>
    <row r="9" spans="1:7" ht="12.75">
      <c r="A9" s="288"/>
      <c r="B9" s="288"/>
      <c r="C9" s="288"/>
      <c r="D9" s="288"/>
      <c r="E9" s="288"/>
      <c r="F9" s="12"/>
      <c r="G9" s="12"/>
    </row>
    <row r="10" spans="1:7" ht="12.75">
      <c r="A10" s="21"/>
      <c r="B10" s="21"/>
      <c r="C10" s="21"/>
      <c r="D10" s="21"/>
      <c r="E10" s="21"/>
      <c r="F10" s="12"/>
      <c r="G10" s="12"/>
    </row>
    <row r="11" spans="1:7" ht="12.75">
      <c r="A11" s="21"/>
      <c r="B11" s="21"/>
      <c r="C11" s="21"/>
      <c r="D11" s="21"/>
      <c r="E11" s="21"/>
      <c r="F11" s="12"/>
      <c r="G11" s="12"/>
    </row>
    <row r="12" spans="1:12" ht="12.75">
      <c r="A12" s="291" t="s">
        <v>66</v>
      </c>
      <c r="B12" s="291"/>
      <c r="C12" s="291"/>
      <c r="D12" s="291"/>
      <c r="E12" s="291"/>
      <c r="F12" s="42"/>
      <c r="G12" s="42"/>
      <c r="H12" s="10"/>
      <c r="I12" s="10"/>
      <c r="J12" s="10"/>
      <c r="K12" s="10"/>
      <c r="L12" s="10"/>
    </row>
    <row r="13" spans="1:7" ht="12.75">
      <c r="A13" s="12"/>
      <c r="B13" s="12"/>
      <c r="C13" s="12"/>
      <c r="D13" s="12"/>
      <c r="E13" s="12"/>
      <c r="F13" s="12"/>
      <c r="G13" s="12"/>
    </row>
    <row r="14" spans="1:9" ht="12.75" customHeight="1">
      <c r="A14" s="287" t="s">
        <v>92</v>
      </c>
      <c r="B14" s="287"/>
      <c r="C14" s="287"/>
      <c r="D14" s="287"/>
      <c r="E14" s="287"/>
      <c r="F14" s="22"/>
      <c r="G14" s="22"/>
      <c r="H14" s="7"/>
      <c r="I14" s="7"/>
    </row>
    <row r="15" spans="1:13" ht="12.75" customHeight="1">
      <c r="A15" s="287"/>
      <c r="B15" s="287"/>
      <c r="C15" s="287"/>
      <c r="D15" s="287"/>
      <c r="E15" s="287"/>
      <c r="F15" s="22"/>
      <c r="G15" s="22"/>
      <c r="H15" s="7"/>
      <c r="I15" s="7"/>
      <c r="M15" s="11"/>
    </row>
    <row r="16" spans="1:13" ht="12.75" customHeight="1">
      <c r="A16" s="22"/>
      <c r="B16" s="22"/>
      <c r="C16" s="22"/>
      <c r="D16" s="22"/>
      <c r="E16" s="22"/>
      <c r="F16" s="22"/>
      <c r="G16" s="22"/>
      <c r="H16" s="7"/>
      <c r="I16" s="7"/>
      <c r="M16" s="11"/>
    </row>
    <row r="17" spans="1:13" ht="12.75" customHeight="1">
      <c r="A17" s="23"/>
      <c r="B17" s="24" t="s">
        <v>59</v>
      </c>
      <c r="C17" s="24" t="s">
        <v>60</v>
      </c>
      <c r="D17" s="24" t="s">
        <v>61</v>
      </c>
      <c r="E17" s="22"/>
      <c r="F17" s="22"/>
      <c r="G17" s="22"/>
      <c r="H17" s="7"/>
      <c r="I17" s="7"/>
      <c r="M17" s="11"/>
    </row>
    <row r="18" spans="1:13" ht="12.75" customHeight="1">
      <c r="A18" s="24" t="s">
        <v>54</v>
      </c>
      <c r="B18" s="25" t="s">
        <v>65</v>
      </c>
      <c r="C18" s="25" t="s">
        <v>69</v>
      </c>
      <c r="D18" s="26"/>
      <c r="E18" s="22"/>
      <c r="F18" s="22"/>
      <c r="G18" s="22"/>
      <c r="H18" s="7"/>
      <c r="I18" s="7"/>
      <c r="M18" s="11"/>
    </row>
    <row r="19" spans="1:13" ht="12.75" customHeight="1">
      <c r="A19" s="24" t="s">
        <v>55</v>
      </c>
      <c r="B19" s="25" t="s">
        <v>65</v>
      </c>
      <c r="C19" s="25" t="s">
        <v>69</v>
      </c>
      <c r="D19" s="26"/>
      <c r="E19" s="22"/>
      <c r="F19" s="22"/>
      <c r="G19" s="22"/>
      <c r="H19" s="7"/>
      <c r="I19" s="7"/>
      <c r="M19" s="11"/>
    </row>
    <row r="20" spans="1:13" ht="12.75" customHeight="1">
      <c r="A20" s="24" t="s">
        <v>56</v>
      </c>
      <c r="B20" s="25" t="s">
        <v>65</v>
      </c>
      <c r="C20" s="25" t="s">
        <v>69</v>
      </c>
      <c r="D20" s="26"/>
      <c r="E20" s="22"/>
      <c r="F20" s="22"/>
      <c r="G20" s="22"/>
      <c r="H20" s="7"/>
      <c r="I20" s="7"/>
      <c r="M20" s="11"/>
    </row>
    <row r="21" spans="1:13" ht="12.75" customHeight="1">
      <c r="A21" s="24" t="s">
        <v>57</v>
      </c>
      <c r="B21" s="25" t="s">
        <v>67</v>
      </c>
      <c r="C21" s="25" t="s">
        <v>70</v>
      </c>
      <c r="D21" s="25" t="s">
        <v>72</v>
      </c>
      <c r="E21" s="22"/>
      <c r="F21" s="22"/>
      <c r="G21" s="22"/>
      <c r="H21" s="7"/>
      <c r="I21" s="7"/>
      <c r="M21" s="11"/>
    </row>
    <row r="22" spans="1:13" ht="12.75" customHeight="1">
      <c r="A22" s="24" t="s">
        <v>58</v>
      </c>
      <c r="B22" s="25" t="s">
        <v>68</v>
      </c>
      <c r="C22" s="25" t="s">
        <v>71</v>
      </c>
      <c r="D22" s="25" t="s">
        <v>73</v>
      </c>
      <c r="E22" s="22"/>
      <c r="F22" s="22"/>
      <c r="G22" s="22"/>
      <c r="H22" s="7"/>
      <c r="I22" s="7"/>
      <c r="M22" s="11"/>
    </row>
    <row r="23" spans="1:13" ht="12.75" customHeight="1">
      <c r="A23" s="24" t="s">
        <v>109</v>
      </c>
      <c r="B23" s="25" t="s">
        <v>107</v>
      </c>
      <c r="C23" s="25" t="s">
        <v>108</v>
      </c>
      <c r="D23" s="76"/>
      <c r="E23" s="22"/>
      <c r="F23" s="22"/>
      <c r="G23" s="22"/>
      <c r="H23" s="7"/>
      <c r="I23" s="7"/>
      <c r="M23" s="11"/>
    </row>
    <row r="24" spans="1:9" ht="12.75" customHeight="1">
      <c r="A24" s="22"/>
      <c r="B24" s="22"/>
      <c r="C24" s="22"/>
      <c r="D24" s="22"/>
      <c r="E24" s="22"/>
      <c r="F24" s="22"/>
      <c r="G24" s="22"/>
      <c r="H24" s="7"/>
      <c r="I24" s="7"/>
    </row>
    <row r="25" spans="1:9" ht="12.75">
      <c r="A25" s="20" t="s">
        <v>29</v>
      </c>
      <c r="B25" s="20"/>
      <c r="C25" s="20"/>
      <c r="D25" s="20"/>
      <c r="E25" s="20"/>
      <c r="F25" s="20"/>
      <c r="G25" s="20"/>
      <c r="H25" s="1"/>
      <c r="I25" s="1"/>
    </row>
    <row r="26" spans="1:9" ht="12.75" customHeight="1">
      <c r="A26" s="290" t="s">
        <v>91</v>
      </c>
      <c r="B26" s="290"/>
      <c r="C26" s="290"/>
      <c r="D26" s="290"/>
      <c r="E26" s="290"/>
      <c r="F26" s="28"/>
      <c r="G26" s="28"/>
      <c r="H26" s="8"/>
      <c r="I26" s="8"/>
    </row>
    <row r="27" spans="1:9" ht="12.75">
      <c r="A27" s="290"/>
      <c r="B27" s="290"/>
      <c r="C27" s="290"/>
      <c r="D27" s="290"/>
      <c r="E27" s="290"/>
      <c r="F27" s="28"/>
      <c r="G27" s="28"/>
      <c r="H27" s="8"/>
      <c r="I27" s="8"/>
    </row>
    <row r="28" spans="1:7" ht="12.75">
      <c r="A28" s="19" t="s">
        <v>74</v>
      </c>
      <c r="B28" s="12"/>
      <c r="C28" s="12"/>
      <c r="D28" s="12"/>
      <c r="E28" s="12"/>
      <c r="F28" s="12"/>
      <c r="G28" s="12"/>
    </row>
    <row r="29" spans="1:9" ht="12.75">
      <c r="A29" s="29" t="s">
        <v>75</v>
      </c>
      <c r="B29" s="30"/>
      <c r="C29" s="30"/>
      <c r="D29" s="30"/>
      <c r="E29" s="30"/>
      <c r="F29" s="30"/>
      <c r="G29" s="30"/>
      <c r="H29" s="9"/>
      <c r="I29" s="9"/>
    </row>
    <row r="30" spans="1:7" ht="12.75">
      <c r="A30" s="19" t="s">
        <v>76</v>
      </c>
      <c r="B30" s="12"/>
      <c r="C30" s="12"/>
      <c r="D30" s="12"/>
      <c r="E30" s="12"/>
      <c r="F30" s="12"/>
      <c r="G30" s="12"/>
    </row>
    <row r="31" spans="1:7" ht="12.75">
      <c r="A31" s="12"/>
      <c r="B31" s="12"/>
      <c r="C31" s="12"/>
      <c r="D31" s="12"/>
      <c r="E31" s="12"/>
      <c r="F31" s="12"/>
      <c r="G31" s="12"/>
    </row>
    <row r="32" spans="1:9" ht="12.75" customHeight="1">
      <c r="A32" s="287" t="s">
        <v>30</v>
      </c>
      <c r="B32" s="287"/>
      <c r="C32" s="287"/>
      <c r="D32" s="287"/>
      <c r="E32" s="287"/>
      <c r="F32" s="22"/>
      <c r="G32" s="22"/>
      <c r="H32" s="7"/>
      <c r="I32" s="7"/>
    </row>
    <row r="33" spans="1:9" ht="12.75">
      <c r="A33" s="287"/>
      <c r="B33" s="287"/>
      <c r="C33" s="287"/>
      <c r="D33" s="287"/>
      <c r="E33" s="287"/>
      <c r="F33" s="22"/>
      <c r="G33" s="22"/>
      <c r="H33" s="7"/>
      <c r="I33" s="7"/>
    </row>
    <row r="34" spans="1:9" ht="12.75">
      <c r="A34" s="22"/>
      <c r="B34" s="22"/>
      <c r="C34" s="22"/>
      <c r="D34" s="22"/>
      <c r="E34" s="22"/>
      <c r="F34" s="22"/>
      <c r="G34" s="22"/>
      <c r="H34" s="7"/>
      <c r="I34" s="7"/>
    </row>
    <row r="35" spans="1:9" ht="12.75" customHeight="1">
      <c r="A35" s="286" t="s">
        <v>53</v>
      </c>
      <c r="B35" s="287"/>
      <c r="C35" s="287"/>
      <c r="D35" s="287"/>
      <c r="E35" s="287"/>
      <c r="F35" s="22"/>
      <c r="G35" s="22"/>
      <c r="H35" s="7"/>
      <c r="I35" s="7"/>
    </row>
    <row r="36" spans="1:9" ht="12.75">
      <c r="A36" s="287"/>
      <c r="B36" s="287"/>
      <c r="C36" s="287"/>
      <c r="D36" s="287"/>
      <c r="E36" s="287"/>
      <c r="F36" s="22"/>
      <c r="G36" s="22"/>
      <c r="H36" s="7"/>
      <c r="I36" s="7"/>
    </row>
    <row r="37" spans="1:9" ht="12.75">
      <c r="A37" s="22"/>
      <c r="B37" s="22"/>
      <c r="C37" s="22"/>
      <c r="D37" s="22"/>
      <c r="E37" s="22"/>
      <c r="F37" s="22"/>
      <c r="G37" s="22"/>
      <c r="H37" s="7"/>
      <c r="I37" s="7"/>
    </row>
    <row r="38" spans="1:7" ht="12.75">
      <c r="A38" s="22"/>
      <c r="B38" s="22"/>
      <c r="C38" s="22"/>
      <c r="D38" s="22"/>
      <c r="E38" s="22"/>
      <c r="F38" s="12"/>
      <c r="G38" s="12"/>
    </row>
    <row r="39" spans="1:9" ht="12.75" customHeight="1">
      <c r="A39" s="286" t="s">
        <v>172</v>
      </c>
      <c r="B39" s="286"/>
      <c r="C39" s="286"/>
      <c r="D39" s="286"/>
      <c r="E39" s="286"/>
      <c r="F39" s="27"/>
      <c r="G39" s="27"/>
      <c r="H39" s="4"/>
      <c r="I39" s="4"/>
    </row>
    <row r="40" spans="1:9" ht="12.75">
      <c r="A40" s="286"/>
      <c r="B40" s="286"/>
      <c r="C40" s="286"/>
      <c r="D40" s="286"/>
      <c r="E40" s="286"/>
      <c r="F40" s="27"/>
      <c r="G40" s="27"/>
      <c r="H40" s="4"/>
      <c r="I40" s="4"/>
    </row>
    <row r="41" spans="1:9" ht="12.75">
      <c r="A41" s="286"/>
      <c r="B41" s="286"/>
      <c r="C41" s="286"/>
      <c r="D41" s="286"/>
      <c r="E41" s="286"/>
      <c r="F41" s="27"/>
      <c r="G41" s="27"/>
      <c r="H41" s="4"/>
      <c r="I41" s="4"/>
    </row>
    <row r="42" spans="1:9" ht="12.75">
      <c r="A42" s="27"/>
      <c r="B42" s="27"/>
      <c r="C42" s="27"/>
      <c r="D42" s="27"/>
      <c r="E42" s="27"/>
      <c r="F42" s="27"/>
      <c r="G42" s="27"/>
      <c r="H42" s="4"/>
      <c r="I42" s="4"/>
    </row>
    <row r="43" spans="1:9" ht="12.75">
      <c r="A43" s="273" t="s">
        <v>170</v>
      </c>
      <c r="B43" s="27"/>
      <c r="C43" s="27"/>
      <c r="D43" s="27"/>
      <c r="E43" s="27"/>
      <c r="F43" s="27"/>
      <c r="G43" s="27"/>
      <c r="H43" s="4"/>
      <c r="I43" s="4"/>
    </row>
    <row r="44" spans="1:9" ht="12.75">
      <c r="A44" s="292" t="s">
        <v>169</v>
      </c>
      <c r="B44" s="292"/>
      <c r="C44" s="292"/>
      <c r="D44" s="292"/>
      <c r="E44" s="292"/>
      <c r="F44" s="27"/>
      <c r="G44" s="27"/>
      <c r="H44" s="4"/>
      <c r="I44" s="4"/>
    </row>
    <row r="45" spans="1:9" ht="12.75">
      <c r="A45" s="272"/>
      <c r="B45" s="272"/>
      <c r="C45" s="272"/>
      <c r="D45" s="272"/>
      <c r="E45" s="272"/>
      <c r="F45" s="27"/>
      <c r="G45" s="27"/>
      <c r="H45" s="4"/>
      <c r="I45" s="4"/>
    </row>
    <row r="46" spans="1:9" ht="12.75">
      <c r="A46" s="292" t="s">
        <v>171</v>
      </c>
      <c r="B46" s="292"/>
      <c r="C46" s="292"/>
      <c r="D46" s="292"/>
      <c r="E46" s="292"/>
      <c r="F46" s="27"/>
      <c r="G46" s="27"/>
      <c r="H46" s="4"/>
      <c r="I46" s="4"/>
    </row>
    <row r="47" spans="1:9" ht="25.5" customHeight="1">
      <c r="A47" s="292" t="s">
        <v>174</v>
      </c>
      <c r="B47" s="292"/>
      <c r="C47" s="292"/>
      <c r="D47" s="292"/>
      <c r="E47" s="292"/>
      <c r="F47" s="27"/>
      <c r="G47" s="27"/>
      <c r="H47" s="4"/>
      <c r="I47" s="4"/>
    </row>
    <row r="48" spans="1:9" ht="39" customHeight="1">
      <c r="A48" s="292" t="s">
        <v>175</v>
      </c>
      <c r="B48" s="292"/>
      <c r="C48" s="292"/>
      <c r="D48" s="292"/>
      <c r="E48" s="292"/>
      <c r="F48" s="27"/>
      <c r="G48" s="27"/>
      <c r="H48" s="4"/>
      <c r="I48" s="4"/>
    </row>
    <row r="49" spans="1:9" ht="12.75">
      <c r="A49" s="272"/>
      <c r="B49" s="272"/>
      <c r="C49" s="272"/>
      <c r="D49" s="272"/>
      <c r="E49" s="272"/>
      <c r="F49" s="27"/>
      <c r="G49" s="27"/>
      <c r="H49" s="4"/>
      <c r="I49" s="4"/>
    </row>
    <row r="50" spans="1:9" ht="12.75">
      <c r="A50" s="27"/>
      <c r="B50" s="27"/>
      <c r="C50" s="27"/>
      <c r="D50" s="27"/>
      <c r="E50" s="27"/>
      <c r="F50" s="27"/>
      <c r="G50" s="27"/>
      <c r="H50" s="4"/>
      <c r="I50" s="4"/>
    </row>
    <row r="51" spans="1:9" ht="12.75" customHeight="1">
      <c r="A51" s="289" t="s">
        <v>49</v>
      </c>
      <c r="B51" s="289"/>
      <c r="C51" s="289"/>
      <c r="D51" s="289"/>
      <c r="E51" s="289"/>
      <c r="F51" s="27"/>
      <c r="G51" s="27"/>
      <c r="H51" s="4"/>
      <c r="I51" s="4"/>
    </row>
    <row r="52" spans="1:7" ht="12.75">
      <c r="A52" s="12"/>
      <c r="B52" s="12"/>
      <c r="C52" s="12"/>
      <c r="D52" s="12"/>
      <c r="E52" s="12"/>
      <c r="F52" s="12"/>
      <c r="G52" s="12"/>
    </row>
    <row r="53" spans="1:7" ht="13.5" thickBot="1">
      <c r="A53" s="20" t="s">
        <v>50</v>
      </c>
      <c r="B53" s="19"/>
      <c r="C53" s="31"/>
      <c r="D53" s="19"/>
      <c r="E53" s="19"/>
      <c r="F53" s="12"/>
      <c r="G53" s="12"/>
    </row>
    <row r="54" spans="1:7" ht="39" thickBot="1">
      <c r="A54" s="32" t="s">
        <v>46</v>
      </c>
      <c r="B54" s="33" t="s">
        <v>16</v>
      </c>
      <c r="C54" s="19"/>
      <c r="D54" s="32" t="s">
        <v>48</v>
      </c>
      <c r="E54" s="32" t="s">
        <v>16</v>
      </c>
      <c r="F54" s="12"/>
      <c r="G54" s="12"/>
    </row>
    <row r="55" spans="1:7" ht="26.25" thickBot="1">
      <c r="A55" s="34" t="s">
        <v>31</v>
      </c>
      <c r="B55" s="35" t="s">
        <v>88</v>
      </c>
      <c r="C55" s="31"/>
      <c r="D55" s="34" t="s">
        <v>37</v>
      </c>
      <c r="E55" s="35" t="s">
        <v>88</v>
      </c>
      <c r="F55" s="12"/>
      <c r="G55" s="12"/>
    </row>
    <row r="56" spans="1:7" ht="39" thickBot="1">
      <c r="A56" s="34" t="s">
        <v>32</v>
      </c>
      <c r="B56" s="36" t="s">
        <v>89</v>
      </c>
      <c r="C56" s="31"/>
      <c r="D56" s="34" t="s">
        <v>38</v>
      </c>
      <c r="E56" s="36" t="s">
        <v>89</v>
      </c>
      <c r="F56" s="12"/>
      <c r="G56" s="12"/>
    </row>
    <row r="57" spans="1:7" ht="26.25" thickBot="1">
      <c r="A57" s="34" t="s">
        <v>33</v>
      </c>
      <c r="B57" s="36" t="s">
        <v>90</v>
      </c>
      <c r="C57" s="31"/>
      <c r="D57" s="34" t="s">
        <v>32</v>
      </c>
      <c r="E57" s="36" t="s">
        <v>90</v>
      </c>
      <c r="F57" s="12"/>
      <c r="G57" s="12"/>
    </row>
    <row r="58" spans="1:7" ht="13.5" thickBot="1">
      <c r="A58" s="34" t="s">
        <v>34</v>
      </c>
      <c r="B58" s="37" t="s">
        <v>1</v>
      </c>
      <c r="C58" s="31"/>
      <c r="D58" s="38" t="s">
        <v>33</v>
      </c>
      <c r="E58" s="37" t="s">
        <v>1</v>
      </c>
      <c r="F58" s="12"/>
      <c r="G58" s="12"/>
    </row>
    <row r="59" spans="1:7" ht="13.5" thickBot="1">
      <c r="A59" s="34" t="s">
        <v>35</v>
      </c>
      <c r="B59" s="37" t="s">
        <v>9</v>
      </c>
      <c r="C59" s="31"/>
      <c r="D59" s="34" t="s">
        <v>34</v>
      </c>
      <c r="E59" s="37" t="s">
        <v>9</v>
      </c>
      <c r="F59" s="12"/>
      <c r="G59" s="12"/>
    </row>
    <row r="60" spans="1:7" ht="13.5" thickBot="1">
      <c r="A60" s="34" t="s">
        <v>36</v>
      </c>
      <c r="B60" s="37" t="s">
        <v>10</v>
      </c>
      <c r="C60" s="31"/>
      <c r="D60" s="34" t="s">
        <v>39</v>
      </c>
      <c r="E60" s="37" t="s">
        <v>10</v>
      </c>
      <c r="F60" s="12"/>
      <c r="G60" s="12"/>
    </row>
    <row r="61" spans="1:7" ht="12.75">
      <c r="A61" s="39"/>
      <c r="B61" s="39"/>
      <c r="C61" s="19"/>
      <c r="D61" s="39"/>
      <c r="E61" s="39"/>
      <c r="F61" s="12"/>
      <c r="G61" s="12"/>
    </row>
    <row r="62" spans="1:7" ht="13.5" thickBot="1">
      <c r="A62" s="20" t="s">
        <v>51</v>
      </c>
      <c r="B62" s="19"/>
      <c r="C62" s="19"/>
      <c r="D62" s="19"/>
      <c r="E62" s="19"/>
      <c r="F62" s="12"/>
      <c r="G62" s="12"/>
    </row>
    <row r="63" spans="1:7" ht="39" thickBot="1">
      <c r="A63" s="32" t="s">
        <v>46</v>
      </c>
      <c r="B63" s="33" t="s">
        <v>16</v>
      </c>
      <c r="C63" s="19"/>
      <c r="D63" s="32" t="s">
        <v>47</v>
      </c>
      <c r="E63" s="33" t="s">
        <v>16</v>
      </c>
      <c r="F63" s="12"/>
      <c r="G63" s="12"/>
    </row>
    <row r="64" spans="1:7" ht="26.25" thickBot="1">
      <c r="A64" s="40" t="s">
        <v>40</v>
      </c>
      <c r="B64" s="35" t="s">
        <v>88</v>
      </c>
      <c r="C64" s="31"/>
      <c r="D64" s="41" t="s">
        <v>31</v>
      </c>
      <c r="E64" s="35" t="s">
        <v>88</v>
      </c>
      <c r="F64" s="12"/>
      <c r="G64" s="12"/>
    </row>
    <row r="65" spans="1:7" ht="39" thickBot="1">
      <c r="A65" s="40" t="s">
        <v>41</v>
      </c>
      <c r="B65" s="36" t="s">
        <v>89</v>
      </c>
      <c r="C65" s="31"/>
      <c r="D65" s="41" t="s">
        <v>32</v>
      </c>
      <c r="E65" s="36" t="s">
        <v>89</v>
      </c>
      <c r="F65" s="12"/>
      <c r="G65" s="12"/>
    </row>
    <row r="66" spans="1:7" ht="26.25" thickBot="1">
      <c r="A66" s="40" t="s">
        <v>42</v>
      </c>
      <c r="B66" s="36" t="s">
        <v>90</v>
      </c>
      <c r="C66" s="31"/>
      <c r="D66" s="41" t="s">
        <v>33</v>
      </c>
      <c r="E66" s="36" t="s">
        <v>90</v>
      </c>
      <c r="F66" s="12"/>
      <c r="G66" s="12"/>
    </row>
    <row r="67" spans="1:7" ht="13.5" thickBot="1">
      <c r="A67" s="40" t="s">
        <v>43</v>
      </c>
      <c r="B67" s="37" t="s">
        <v>1</v>
      </c>
      <c r="C67" s="31"/>
      <c r="D67" s="41" t="s">
        <v>34</v>
      </c>
      <c r="E67" s="37" t="s">
        <v>1</v>
      </c>
      <c r="F67" s="12"/>
      <c r="G67" s="12"/>
    </row>
    <row r="68" spans="1:7" ht="13.5" thickBot="1">
      <c r="A68" s="40" t="s">
        <v>45</v>
      </c>
      <c r="B68" s="37" t="s">
        <v>9</v>
      </c>
      <c r="C68" s="31"/>
      <c r="D68" s="41" t="s">
        <v>43</v>
      </c>
      <c r="E68" s="37" t="s">
        <v>9</v>
      </c>
      <c r="F68" s="12"/>
      <c r="G68" s="12"/>
    </row>
    <row r="69" spans="1:7" ht="13.5" thickBot="1">
      <c r="A69" s="40" t="s">
        <v>44</v>
      </c>
      <c r="B69" s="37" t="s">
        <v>10</v>
      </c>
      <c r="C69" s="31"/>
      <c r="D69" s="41" t="s">
        <v>36</v>
      </c>
      <c r="E69" s="37" t="s">
        <v>10</v>
      </c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</sheetData>
  <sheetProtection password="CC1A" sheet="1" formatCells="0" selectLockedCells="1"/>
  <mergeCells count="15">
    <mergeCell ref="A51:E51"/>
    <mergeCell ref="A26:E27"/>
    <mergeCell ref="A32:E33"/>
    <mergeCell ref="A35:E36"/>
    <mergeCell ref="A12:E12"/>
    <mergeCell ref="A44:E44"/>
    <mergeCell ref="A46:E46"/>
    <mergeCell ref="A47:E47"/>
    <mergeCell ref="A48:E48"/>
    <mergeCell ref="A5:E6"/>
    <mergeCell ref="A4:E4"/>
    <mergeCell ref="A1:B1"/>
    <mergeCell ref="A39:E41"/>
    <mergeCell ref="A14:E15"/>
    <mergeCell ref="A7:E9"/>
  </mergeCells>
  <hyperlinks>
    <hyperlink ref="A5:E6" r:id="rId1" display="https://www.etini.gov.uk/publications/information-requirements-training-success-and-apprenticeshipni-inspections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80" zoomScaleNormal="80" workbookViewId="0" topLeftCell="A1">
      <selection activeCell="A2" sqref="A2:J2"/>
    </sheetView>
  </sheetViews>
  <sheetFormatPr defaultColWidth="8.8515625" defaultRowHeight="12.75"/>
  <cols>
    <col min="1" max="1" width="15.8515625" style="0" customWidth="1"/>
    <col min="2" max="2" width="8.7109375" style="0" customWidth="1"/>
    <col min="3" max="3" width="11.7109375" style="0" customWidth="1"/>
    <col min="4" max="5" width="12.57421875" style="0" customWidth="1"/>
    <col min="6" max="6" width="16.00390625" style="0" customWidth="1"/>
    <col min="7" max="7" width="15.7109375" style="0" customWidth="1"/>
    <col min="8" max="8" width="13.421875" style="0" customWidth="1"/>
    <col min="9" max="9" width="13.140625" style="0" customWidth="1"/>
    <col min="10" max="10" width="20.00390625" style="0" customWidth="1"/>
    <col min="11" max="11" width="10.00390625" style="0" customWidth="1"/>
    <col min="12" max="12" width="9.28125" style="0" customWidth="1"/>
    <col min="13" max="13" width="9.421875" style="0" customWidth="1"/>
    <col min="14" max="14" width="10.140625" style="0" customWidth="1"/>
    <col min="15" max="15" width="12.140625" style="0" customWidth="1"/>
  </cols>
  <sheetData>
    <row r="1" spans="1:10" ht="12.75">
      <c r="A1" s="228" t="s">
        <v>145</v>
      </c>
      <c r="B1" s="352">
        <v>43444</v>
      </c>
      <c r="C1" s="352"/>
      <c r="D1" s="353" t="s">
        <v>146</v>
      </c>
      <c r="E1" s="353"/>
      <c r="F1" s="353"/>
      <c r="G1" s="353"/>
      <c r="H1" s="353"/>
      <c r="I1" s="228"/>
      <c r="J1" s="228"/>
    </row>
    <row r="2" spans="1:10" ht="12.75">
      <c r="A2" s="351" t="s">
        <v>144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13.5" thickBot="1">
      <c r="A3" s="227"/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8.75" thickBot="1">
      <c r="A4" s="345" t="s">
        <v>120</v>
      </c>
      <c r="B4" s="345"/>
      <c r="C4" s="345"/>
      <c r="D4" s="346" t="s">
        <v>168</v>
      </c>
      <c r="E4" s="347"/>
      <c r="F4" s="347"/>
      <c r="G4" s="347"/>
      <c r="H4" s="347"/>
      <c r="I4" s="347"/>
      <c r="J4" s="348"/>
    </row>
    <row r="5" ht="13.5" thickBot="1"/>
    <row r="6" spans="1:23" ht="19.5" customHeight="1" thickBot="1">
      <c r="A6" s="124" t="s">
        <v>52</v>
      </c>
      <c r="B6" s="350" t="str">
        <f>D4</f>
        <v>  </v>
      </c>
      <c r="C6" s="333"/>
      <c r="D6" s="333"/>
      <c r="E6" s="333"/>
      <c r="F6" s="333"/>
      <c r="G6" s="334"/>
      <c r="H6" s="314" t="s">
        <v>79</v>
      </c>
      <c r="I6" s="315"/>
      <c r="J6" s="316"/>
      <c r="K6" s="13"/>
      <c r="L6" s="13"/>
      <c r="M6" s="13"/>
      <c r="N6" s="43"/>
      <c r="O6" s="6"/>
      <c r="P6" s="6"/>
      <c r="Q6" s="6"/>
      <c r="R6" s="6"/>
      <c r="S6" s="6"/>
      <c r="T6" s="6"/>
      <c r="U6" s="6"/>
      <c r="V6" s="6"/>
      <c r="W6" s="6"/>
    </row>
    <row r="7" spans="1:23" ht="21.75" customHeight="1">
      <c r="A7" s="304" t="s">
        <v>15</v>
      </c>
      <c r="B7" s="294" t="s">
        <v>23</v>
      </c>
      <c r="C7" s="294" t="s">
        <v>113</v>
      </c>
      <c r="D7" s="296" t="s">
        <v>62</v>
      </c>
      <c r="E7" s="294" t="s">
        <v>19</v>
      </c>
      <c r="F7" s="294" t="s">
        <v>24</v>
      </c>
      <c r="G7" s="312" t="s">
        <v>20</v>
      </c>
      <c r="H7" s="294" t="s">
        <v>132</v>
      </c>
      <c r="I7" s="294" t="s">
        <v>119</v>
      </c>
      <c r="J7" s="302" t="s">
        <v>95</v>
      </c>
      <c r="K7" s="13"/>
      <c r="L7" s="13"/>
      <c r="M7" s="13"/>
      <c r="N7" s="43"/>
      <c r="O7" s="6"/>
      <c r="P7" s="6"/>
      <c r="Q7" s="6"/>
      <c r="R7" s="6"/>
      <c r="S7" s="6"/>
      <c r="T7" s="6"/>
      <c r="U7" s="6"/>
      <c r="V7" s="6"/>
      <c r="W7" s="6"/>
    </row>
    <row r="8" spans="1:21" ht="21.75" customHeight="1" thickBot="1">
      <c r="A8" s="349"/>
      <c r="B8" s="295"/>
      <c r="C8" s="295"/>
      <c r="D8" s="297"/>
      <c r="E8" s="295"/>
      <c r="F8" s="295"/>
      <c r="G8" s="313"/>
      <c r="H8" s="295"/>
      <c r="I8" s="295"/>
      <c r="J8" s="303"/>
      <c r="K8" s="12"/>
      <c r="L8" s="12"/>
      <c r="M8" s="12"/>
      <c r="N8" s="27"/>
      <c r="O8" s="4"/>
      <c r="P8" s="4"/>
      <c r="Q8" s="4"/>
      <c r="R8" s="4"/>
      <c r="S8" s="4"/>
      <c r="T8" s="5"/>
      <c r="U8" s="4"/>
    </row>
    <row r="9" spans="1:14" ht="18" customHeight="1">
      <c r="A9" s="134" t="s">
        <v>17</v>
      </c>
      <c r="B9" s="15"/>
      <c r="C9" s="15"/>
      <c r="D9" s="15"/>
      <c r="E9" s="15"/>
      <c r="F9" s="15"/>
      <c r="G9" s="98">
        <f aca="true" t="shared" si="0" ref="G9:G15">IF(E9=0,0,F9/E9)</f>
        <v>0</v>
      </c>
      <c r="H9" s="16"/>
      <c r="I9" s="16"/>
      <c r="J9" s="135">
        <f aca="true" t="shared" si="1" ref="J9:J15">IF(E9=0,0,I9/E9)</f>
        <v>0</v>
      </c>
      <c r="K9" s="12"/>
      <c r="L9" s="12"/>
      <c r="M9" s="12"/>
      <c r="N9" s="12"/>
    </row>
    <row r="10" spans="1:14" ht="18" customHeight="1">
      <c r="A10" s="107" t="s">
        <v>18</v>
      </c>
      <c r="B10" s="15"/>
      <c r="C10" s="15"/>
      <c r="D10" s="15"/>
      <c r="E10" s="15"/>
      <c r="F10" s="15"/>
      <c r="G10" s="17">
        <f t="shared" si="0"/>
        <v>0</v>
      </c>
      <c r="H10" s="16"/>
      <c r="I10" s="16"/>
      <c r="J10" s="112">
        <f t="shared" si="1"/>
        <v>0</v>
      </c>
      <c r="K10" s="12"/>
      <c r="L10" s="12"/>
      <c r="M10" s="12"/>
      <c r="N10" s="12"/>
    </row>
    <row r="11" spans="1:14" ht="18" customHeight="1" thickBot="1">
      <c r="A11" s="108" t="s">
        <v>64</v>
      </c>
      <c r="B11" s="15"/>
      <c r="C11" s="15"/>
      <c r="D11" s="15"/>
      <c r="E11" s="15"/>
      <c r="F11" s="15"/>
      <c r="G11" s="65">
        <f t="shared" si="0"/>
        <v>0</v>
      </c>
      <c r="H11" s="16"/>
      <c r="I11" s="16"/>
      <c r="J11" s="113">
        <f t="shared" si="1"/>
        <v>0</v>
      </c>
      <c r="K11" s="12"/>
      <c r="L11" s="12"/>
      <c r="M11" s="12"/>
      <c r="N11" s="12"/>
    </row>
    <row r="12" spans="1:14" ht="18" customHeight="1" thickBot="1">
      <c r="A12" s="109" t="s">
        <v>0</v>
      </c>
      <c r="B12" s="265">
        <f>SUM(B9:B11)</f>
        <v>0</v>
      </c>
      <c r="C12" s="265">
        <f>SUM(C9:C11)</f>
        <v>0</v>
      </c>
      <c r="D12" s="265">
        <f>SUM(D9:D11)</f>
        <v>0</v>
      </c>
      <c r="E12" s="265">
        <f>SUM(E9:E11)</f>
        <v>0</v>
      </c>
      <c r="F12" s="266">
        <f>SUM(F9:F11)</f>
        <v>0</v>
      </c>
      <c r="G12" s="267">
        <f t="shared" si="0"/>
        <v>0</v>
      </c>
      <c r="H12" s="268">
        <f>SUM(H9:H11)</f>
        <v>0</v>
      </c>
      <c r="I12" s="268">
        <f>SUM(I9:I11)</f>
        <v>0</v>
      </c>
      <c r="J12" s="114">
        <f t="shared" si="1"/>
        <v>0</v>
      </c>
      <c r="K12" s="12"/>
      <c r="L12" s="12"/>
      <c r="M12" s="12"/>
      <c r="N12" s="12"/>
    </row>
    <row r="13" spans="1:14" ht="18" customHeight="1">
      <c r="A13" s="110" t="s">
        <v>104</v>
      </c>
      <c r="B13" s="269"/>
      <c r="C13" s="269"/>
      <c r="D13" s="269"/>
      <c r="E13" s="269"/>
      <c r="F13" s="269"/>
      <c r="G13" s="100">
        <f t="shared" si="0"/>
        <v>0</v>
      </c>
      <c r="H13" s="270"/>
      <c r="I13" s="271"/>
      <c r="J13" s="115">
        <f t="shared" si="1"/>
        <v>0</v>
      </c>
      <c r="K13" s="12"/>
      <c r="L13" s="12"/>
      <c r="M13" s="12"/>
      <c r="N13" s="12"/>
    </row>
    <row r="14" spans="1:14" ht="18" customHeight="1" thickBot="1">
      <c r="A14" s="111" t="s">
        <v>116</v>
      </c>
      <c r="B14" s="213"/>
      <c r="C14" s="213"/>
      <c r="D14" s="213"/>
      <c r="E14" s="213"/>
      <c r="F14" s="213"/>
      <c r="G14" s="65">
        <f t="shared" si="0"/>
        <v>0</v>
      </c>
      <c r="H14" s="136"/>
      <c r="I14" s="99"/>
      <c r="J14" s="116">
        <f t="shared" si="1"/>
        <v>0</v>
      </c>
      <c r="K14" s="12"/>
      <c r="L14" s="12"/>
      <c r="M14" s="12"/>
      <c r="N14" s="12"/>
    </row>
    <row r="15" spans="1:14" ht="18" customHeight="1" thickBot="1">
      <c r="A15" s="122" t="s">
        <v>0</v>
      </c>
      <c r="B15" s="125">
        <f>SUM(B13:B14)</f>
        <v>0</v>
      </c>
      <c r="C15" s="125">
        <f>SUM(C13:C14)</f>
        <v>0</v>
      </c>
      <c r="D15" s="125">
        <f>SUM(D13:D14)</f>
        <v>0</v>
      </c>
      <c r="E15" s="125">
        <f>SUM(E13:E14)</f>
        <v>0</v>
      </c>
      <c r="F15" s="131">
        <f>SUM(F13:F14)</f>
        <v>0</v>
      </c>
      <c r="G15" s="105">
        <f t="shared" si="0"/>
        <v>0</v>
      </c>
      <c r="H15" s="123">
        <f>SUM(H13:H14)</f>
        <v>0</v>
      </c>
      <c r="I15" s="123">
        <f>SUM(I13:I14)</f>
        <v>0</v>
      </c>
      <c r="J15" s="132">
        <f t="shared" si="1"/>
        <v>0</v>
      </c>
      <c r="K15" s="12"/>
      <c r="L15" s="12"/>
      <c r="M15" s="12"/>
      <c r="N15" s="12"/>
    </row>
    <row r="16" spans="1:14" ht="12.75" customHeight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9.5" customHeight="1" thickBot="1">
      <c r="A17" s="124" t="s">
        <v>52</v>
      </c>
      <c r="B17" s="333" t="str">
        <f>D4</f>
        <v>  </v>
      </c>
      <c r="C17" s="333"/>
      <c r="D17" s="333"/>
      <c r="E17" s="333"/>
      <c r="F17" s="333"/>
      <c r="G17" s="334"/>
      <c r="H17" s="314" t="s">
        <v>80</v>
      </c>
      <c r="I17" s="315"/>
      <c r="J17" s="316"/>
      <c r="K17" s="56"/>
      <c r="L17" s="56"/>
      <c r="M17" s="13"/>
      <c r="N17" s="12"/>
    </row>
    <row r="18" spans="1:14" ht="21.75" customHeight="1">
      <c r="A18" s="304" t="s">
        <v>15</v>
      </c>
      <c r="B18" s="294" t="s">
        <v>23</v>
      </c>
      <c r="C18" s="294" t="s">
        <v>113</v>
      </c>
      <c r="D18" s="296" t="s">
        <v>62</v>
      </c>
      <c r="E18" s="294" t="s">
        <v>19</v>
      </c>
      <c r="F18" s="308" t="s">
        <v>25</v>
      </c>
      <c r="G18" s="300" t="s">
        <v>21</v>
      </c>
      <c r="H18" s="298" t="s">
        <v>26</v>
      </c>
      <c r="I18" s="294" t="s">
        <v>27</v>
      </c>
      <c r="J18" s="306" t="s">
        <v>93</v>
      </c>
      <c r="K18" s="293"/>
      <c r="L18" s="293"/>
      <c r="M18" s="13"/>
      <c r="N18" s="12"/>
    </row>
    <row r="19" spans="1:14" ht="21.75" customHeight="1" thickBot="1">
      <c r="A19" s="349"/>
      <c r="B19" s="295"/>
      <c r="C19" s="295"/>
      <c r="D19" s="297"/>
      <c r="E19" s="295"/>
      <c r="F19" s="309"/>
      <c r="G19" s="301"/>
      <c r="H19" s="299"/>
      <c r="I19" s="295"/>
      <c r="J19" s="307"/>
      <c r="K19" s="293"/>
      <c r="L19" s="293"/>
      <c r="M19" s="14"/>
      <c r="N19" s="12"/>
    </row>
    <row r="20" spans="1:14" ht="18" customHeight="1">
      <c r="A20" s="134" t="str">
        <f>A9</f>
        <v>2014/2015</v>
      </c>
      <c r="B20" s="15"/>
      <c r="C20" s="15"/>
      <c r="D20" s="15"/>
      <c r="E20" s="15"/>
      <c r="F20" s="15"/>
      <c r="G20" s="98">
        <f aca="true" t="shared" si="2" ref="G20:G29">IF(E20=0,0,F20/E20)</f>
        <v>0</v>
      </c>
      <c r="H20" s="15"/>
      <c r="I20" s="16"/>
      <c r="J20" s="139">
        <f aca="true" t="shared" si="3" ref="J20:J29">IF(E20=0,0,I20/E20)</f>
        <v>0</v>
      </c>
      <c r="K20" s="53"/>
      <c r="L20" s="51"/>
      <c r="M20" s="14"/>
      <c r="N20" s="12"/>
    </row>
    <row r="21" spans="1:14" ht="18" customHeight="1" thickBot="1">
      <c r="A21" s="133" t="str">
        <f>A10</f>
        <v>2015/2016</v>
      </c>
      <c r="B21" s="15"/>
      <c r="C21" s="15"/>
      <c r="D21" s="15"/>
      <c r="E21" s="15"/>
      <c r="F21" s="15"/>
      <c r="G21" s="65">
        <f t="shared" si="2"/>
        <v>0</v>
      </c>
      <c r="H21" s="15"/>
      <c r="I21" s="16"/>
      <c r="J21" s="119">
        <f t="shared" si="3"/>
        <v>0</v>
      </c>
      <c r="K21" s="53"/>
      <c r="L21" s="51"/>
      <c r="M21" s="14"/>
      <c r="N21" s="12"/>
    </row>
    <row r="22" spans="1:14" ht="18" customHeight="1" thickBot="1">
      <c r="A22" s="162" t="s">
        <v>0</v>
      </c>
      <c r="B22" s="176">
        <f>SUM(B20:B21)</f>
        <v>0</v>
      </c>
      <c r="C22" s="176">
        <f>SUM(C20:C21)</f>
        <v>0</v>
      </c>
      <c r="D22" s="176">
        <f>SUM(D20:D21)</f>
        <v>0</v>
      </c>
      <c r="E22" s="176">
        <f>SUM(E20:E21)</f>
        <v>0</v>
      </c>
      <c r="F22" s="176">
        <f>SUM(F20:F21)</f>
        <v>0</v>
      </c>
      <c r="G22" s="163">
        <f t="shared" si="2"/>
        <v>0</v>
      </c>
      <c r="H22" s="176">
        <f>SUM(H20:H21)</f>
        <v>0</v>
      </c>
      <c r="I22" s="176">
        <f>SUM(I20:I21)</f>
        <v>0</v>
      </c>
      <c r="J22" s="164">
        <f t="shared" si="3"/>
        <v>0</v>
      </c>
      <c r="K22" s="53"/>
      <c r="L22" s="51"/>
      <c r="M22" s="14"/>
      <c r="N22" s="12"/>
    </row>
    <row r="23" spans="1:14" ht="9.75" customHeight="1">
      <c r="A23" s="335" t="s">
        <v>129</v>
      </c>
      <c r="B23" s="336"/>
      <c r="C23" s="336"/>
      <c r="D23" s="336"/>
      <c r="E23" s="336"/>
      <c r="F23" s="336"/>
      <c r="G23" s="336"/>
      <c r="H23" s="336"/>
      <c r="I23" s="336"/>
      <c r="J23" s="337"/>
      <c r="K23" s="53"/>
      <c r="L23" s="51"/>
      <c r="M23" s="14"/>
      <c r="N23" s="12"/>
    </row>
    <row r="24" spans="1:14" ht="9.75" customHeight="1" thickBot="1">
      <c r="A24" s="338"/>
      <c r="B24" s="339"/>
      <c r="C24" s="339"/>
      <c r="D24" s="339"/>
      <c r="E24" s="339"/>
      <c r="F24" s="339"/>
      <c r="G24" s="339"/>
      <c r="H24" s="339"/>
      <c r="I24" s="339"/>
      <c r="J24" s="340"/>
      <c r="K24" s="53"/>
      <c r="L24" s="51"/>
      <c r="M24" s="14"/>
      <c r="N24" s="12"/>
    </row>
    <row r="25" spans="1:14" ht="18" customHeight="1" thickBot="1">
      <c r="A25" s="161" t="str">
        <f>A11</f>
        <v>2016/2017</v>
      </c>
      <c r="B25" s="15"/>
      <c r="C25" s="15"/>
      <c r="D25" s="15"/>
      <c r="E25" s="15"/>
      <c r="F25" s="15"/>
      <c r="G25" s="65">
        <f t="shared" si="2"/>
        <v>0</v>
      </c>
      <c r="H25" s="15"/>
      <c r="I25" s="16"/>
      <c r="J25" s="119">
        <f t="shared" si="3"/>
        <v>0</v>
      </c>
      <c r="K25" s="53"/>
      <c r="L25" s="51"/>
      <c r="M25" s="14"/>
      <c r="N25" s="12"/>
    </row>
    <row r="26" spans="1:14" ht="18" customHeight="1" thickBot="1">
      <c r="A26" s="216" t="s">
        <v>0</v>
      </c>
      <c r="B26" s="217">
        <f>SUM(B25)</f>
        <v>0</v>
      </c>
      <c r="C26" s="217">
        <f>SUM(C25)</f>
        <v>0</v>
      </c>
      <c r="D26" s="217">
        <f>SUM(D25)</f>
        <v>0</v>
      </c>
      <c r="E26" s="217">
        <f>SUM(E25)</f>
        <v>0</v>
      </c>
      <c r="F26" s="217">
        <f>SUM(F25)</f>
        <v>0</v>
      </c>
      <c r="G26" s="163">
        <f t="shared" si="2"/>
        <v>0</v>
      </c>
      <c r="H26" s="218">
        <f>SUM(H25)</f>
        <v>0</v>
      </c>
      <c r="I26" s="218">
        <f>SUM(I25)</f>
        <v>0</v>
      </c>
      <c r="J26" s="164">
        <f t="shared" si="3"/>
        <v>0</v>
      </c>
      <c r="K26" s="53"/>
      <c r="L26" s="51"/>
      <c r="M26" s="14"/>
      <c r="N26" s="12"/>
    </row>
    <row r="27" spans="1:14" ht="18" customHeight="1">
      <c r="A27" s="117" t="str">
        <f>A13</f>
        <v>2017/2018</v>
      </c>
      <c r="B27" s="92"/>
      <c r="C27" s="92"/>
      <c r="D27" s="92"/>
      <c r="E27" s="92"/>
      <c r="F27" s="92"/>
      <c r="G27" s="70">
        <f t="shared" si="2"/>
        <v>0</v>
      </c>
      <c r="H27" s="136"/>
      <c r="I27" s="92"/>
      <c r="J27" s="120">
        <f t="shared" si="3"/>
        <v>0</v>
      </c>
      <c r="K27" s="58"/>
      <c r="L27" s="59"/>
      <c r="M27" s="14"/>
      <c r="N27" s="12"/>
    </row>
    <row r="28" spans="1:14" ht="18" customHeight="1" thickBot="1">
      <c r="A28" s="111" t="str">
        <f>A14</f>
        <v>2018/2019</v>
      </c>
      <c r="B28" s="69"/>
      <c r="C28" s="69"/>
      <c r="D28" s="69"/>
      <c r="E28" s="69"/>
      <c r="F28" s="69"/>
      <c r="G28" s="65">
        <f t="shared" si="2"/>
        <v>0</v>
      </c>
      <c r="H28" s="77"/>
      <c r="I28" s="71"/>
      <c r="J28" s="119">
        <f t="shared" si="3"/>
        <v>0</v>
      </c>
      <c r="K28" s="58"/>
      <c r="L28" s="59"/>
      <c r="M28" s="14"/>
      <c r="N28" s="12"/>
    </row>
    <row r="29" spans="1:14" ht="18" customHeight="1" thickBot="1">
      <c r="A29" s="162" t="s">
        <v>0</v>
      </c>
      <c r="B29" s="176">
        <f>SUM(B27:B28)</f>
        <v>0</v>
      </c>
      <c r="C29" s="176">
        <f>SUM(C27:C28)</f>
        <v>0</v>
      </c>
      <c r="D29" s="176">
        <f>SUM(D27:D28)</f>
        <v>0</v>
      </c>
      <c r="E29" s="176">
        <f>SUM(E27:E28)</f>
        <v>0</v>
      </c>
      <c r="F29" s="176">
        <f>SUM(F27:F28)</f>
        <v>0</v>
      </c>
      <c r="G29" s="163">
        <f t="shared" si="2"/>
        <v>0</v>
      </c>
      <c r="H29" s="219">
        <f>SUM(H27:H28)</f>
        <v>0</v>
      </c>
      <c r="I29" s="219">
        <f>SUM(I27:I28)</f>
        <v>0</v>
      </c>
      <c r="J29" s="164">
        <f t="shared" si="3"/>
        <v>0</v>
      </c>
      <c r="K29" s="59"/>
      <c r="L29" s="59"/>
      <c r="M29" s="14"/>
      <c r="N29" s="12"/>
    </row>
    <row r="30" spans="1:14" ht="18" customHeight="1" thickBot="1">
      <c r="A30" s="153"/>
      <c r="B30" s="153"/>
      <c r="C30" s="153"/>
      <c r="D30" s="153"/>
      <c r="E30" s="153"/>
      <c r="F30" s="153"/>
      <c r="G30" s="154"/>
      <c r="H30" s="155"/>
      <c r="I30" s="156"/>
      <c r="J30" s="12"/>
      <c r="K30" s="12"/>
      <c r="M30" s="12"/>
      <c r="N30" s="12"/>
    </row>
    <row r="31" spans="1:14" ht="18" customHeight="1" thickBot="1">
      <c r="A31" s="124" t="s">
        <v>52</v>
      </c>
      <c r="B31" s="333" t="str">
        <f>D4</f>
        <v>  </v>
      </c>
      <c r="C31" s="333"/>
      <c r="D31" s="333"/>
      <c r="E31" s="333"/>
      <c r="F31" s="333"/>
      <c r="G31" s="334"/>
      <c r="H31" s="314" t="s">
        <v>81</v>
      </c>
      <c r="I31" s="315"/>
      <c r="J31" s="316"/>
      <c r="K31" s="12"/>
      <c r="M31" s="12"/>
      <c r="N31" s="12"/>
    </row>
    <row r="32" spans="1:14" ht="21.75" customHeight="1">
      <c r="A32" s="304" t="s">
        <v>15</v>
      </c>
      <c r="B32" s="294" t="s">
        <v>23</v>
      </c>
      <c r="C32" s="294" t="s">
        <v>113</v>
      </c>
      <c r="D32" s="296" t="s">
        <v>62</v>
      </c>
      <c r="E32" s="294" t="s">
        <v>19</v>
      </c>
      <c r="F32" s="308" t="s">
        <v>28</v>
      </c>
      <c r="G32" s="317" t="s">
        <v>21</v>
      </c>
      <c r="H32" s="329" t="s">
        <v>138</v>
      </c>
      <c r="I32" s="331" t="s">
        <v>139</v>
      </c>
      <c r="J32" s="306" t="s">
        <v>140</v>
      </c>
      <c r="K32" s="12"/>
      <c r="M32" s="12"/>
      <c r="N32" s="12"/>
    </row>
    <row r="33" spans="1:14" ht="21.75" customHeight="1">
      <c r="A33" s="305"/>
      <c r="B33" s="311"/>
      <c r="C33" s="311"/>
      <c r="D33" s="310"/>
      <c r="E33" s="311"/>
      <c r="F33" s="328"/>
      <c r="G33" s="318"/>
      <c r="H33" s="330"/>
      <c r="I33" s="311"/>
      <c r="J33" s="332"/>
      <c r="L33" s="12"/>
      <c r="M33" s="12"/>
      <c r="N33" s="12"/>
    </row>
    <row r="34" spans="1:10" ht="18" customHeight="1">
      <c r="A34" s="134" t="str">
        <f>A9</f>
        <v>2014/2015</v>
      </c>
      <c r="B34" s="15"/>
      <c r="C34" s="15"/>
      <c r="D34" s="15"/>
      <c r="E34" s="15"/>
      <c r="F34" s="15"/>
      <c r="G34" s="17">
        <f>IF(E34=0,0,F34/E34)</f>
        <v>0</v>
      </c>
      <c r="H34" s="15"/>
      <c r="I34" s="15"/>
      <c r="J34" s="118">
        <f>IF(E34=0,0,I34/E34)</f>
        <v>0</v>
      </c>
    </row>
    <row r="35" spans="1:10" ht="18" customHeight="1">
      <c r="A35" s="133" t="str">
        <f>A10</f>
        <v>2015/2016</v>
      </c>
      <c r="B35" s="15"/>
      <c r="C35" s="15"/>
      <c r="D35" s="15"/>
      <c r="E35" s="15"/>
      <c r="F35" s="15"/>
      <c r="G35" s="17">
        <f>IF(E35=0,0,F35/E35)</f>
        <v>0</v>
      </c>
      <c r="H35" s="15"/>
      <c r="I35" s="15"/>
      <c r="J35" s="118">
        <f>IF(E35=0,0,I35/E35)</f>
        <v>0</v>
      </c>
    </row>
    <row r="36" spans="1:10" ht="18" customHeight="1" thickBot="1">
      <c r="A36" s="158" t="s">
        <v>0</v>
      </c>
      <c r="B36" s="177">
        <f>SUM(B34:B35)</f>
        <v>0</v>
      </c>
      <c r="C36" s="177">
        <f>SUM(C34:C35)</f>
        <v>0</v>
      </c>
      <c r="D36" s="177">
        <f>SUM(D34:D35)</f>
        <v>0</v>
      </c>
      <c r="E36" s="177">
        <f>SUM(E34:E35)</f>
        <v>0</v>
      </c>
      <c r="F36" s="177">
        <f>SUM(F34:F35)</f>
        <v>0</v>
      </c>
      <c r="G36" s="159">
        <f>IF(E36=0,0,F36/E36)</f>
        <v>0</v>
      </c>
      <c r="H36" s="177">
        <f>SUM(H34:H35)</f>
        <v>0</v>
      </c>
      <c r="I36" s="177">
        <f>SUM(I34:I35)</f>
        <v>0</v>
      </c>
      <c r="J36" s="160">
        <f>IF(E36=0,0,I36/E36)</f>
        <v>0</v>
      </c>
    </row>
    <row r="37" spans="1:10" ht="9.75" customHeight="1">
      <c r="A37" s="335" t="s">
        <v>129</v>
      </c>
      <c r="B37" s="336"/>
      <c r="C37" s="336"/>
      <c r="D37" s="336"/>
      <c r="E37" s="336"/>
      <c r="F37" s="336"/>
      <c r="G37" s="336"/>
      <c r="H37" s="336"/>
      <c r="I37" s="336"/>
      <c r="J37" s="337"/>
    </row>
    <row r="38" spans="1:10" ht="9.75" customHeight="1" thickBot="1">
      <c r="A38" s="338"/>
      <c r="B38" s="339"/>
      <c r="C38" s="339"/>
      <c r="D38" s="339"/>
      <c r="E38" s="339"/>
      <c r="F38" s="339"/>
      <c r="G38" s="339"/>
      <c r="H38" s="339"/>
      <c r="I38" s="339"/>
      <c r="J38" s="340"/>
    </row>
    <row r="39" spans="1:10" ht="18" customHeight="1" thickBot="1">
      <c r="A39" s="161" t="str">
        <f>A11</f>
        <v>2016/2017</v>
      </c>
      <c r="B39" s="213"/>
      <c r="C39" s="15"/>
      <c r="D39" s="15"/>
      <c r="E39" s="15"/>
      <c r="F39" s="15"/>
      <c r="G39" s="65">
        <f>IF(E39=0,0,F39/E39)</f>
        <v>0</v>
      </c>
      <c r="H39" s="15"/>
      <c r="I39" s="15"/>
      <c r="J39" s="119">
        <f>IF(E39=0,0,I39/E39)</f>
        <v>0</v>
      </c>
    </row>
    <row r="40" spans="1:10" ht="18" customHeight="1" thickBot="1">
      <c r="A40" s="216" t="s">
        <v>0</v>
      </c>
      <c r="B40" s="217">
        <f>SUM(B39)</f>
        <v>0</v>
      </c>
      <c r="C40" s="217">
        <f>SUM(C39)</f>
        <v>0</v>
      </c>
      <c r="D40" s="217">
        <f>SUM(D39)</f>
        <v>0</v>
      </c>
      <c r="E40" s="217">
        <f>SUM(E39)</f>
        <v>0</v>
      </c>
      <c r="F40" s="217">
        <f>SUM(F39)</f>
        <v>0</v>
      </c>
      <c r="G40" s="163">
        <f>IF(E40=0,0,F40/E40)</f>
        <v>0</v>
      </c>
      <c r="H40" s="218">
        <f>SUM(H39)</f>
        <v>0</v>
      </c>
      <c r="I40" s="218">
        <f>SUM(I39)</f>
        <v>0</v>
      </c>
      <c r="J40" s="164">
        <f>IF(E40=0,0,I40/E40)</f>
        <v>0</v>
      </c>
    </row>
    <row r="41" spans="1:10" ht="18" customHeight="1">
      <c r="A41" s="117" t="str">
        <f>A13</f>
        <v>2017/2018</v>
      </c>
      <c r="B41" s="92"/>
      <c r="C41" s="92"/>
      <c r="D41" s="92"/>
      <c r="E41" s="92"/>
      <c r="F41" s="92"/>
      <c r="G41" s="70">
        <f>IF(E41=0,0,F41/E41)</f>
        <v>0</v>
      </c>
      <c r="H41" s="77"/>
      <c r="I41" s="71"/>
      <c r="J41" s="120">
        <f>IF(E41=0,0,I41/E41)</f>
        <v>0</v>
      </c>
    </row>
    <row r="42" spans="1:10" ht="18" customHeight="1" thickBot="1">
      <c r="A42" s="111" t="str">
        <f>A14</f>
        <v>2018/2019</v>
      </c>
      <c r="B42" s="69"/>
      <c r="C42" s="69"/>
      <c r="D42" s="69"/>
      <c r="E42" s="69"/>
      <c r="F42" s="69"/>
      <c r="G42" s="65">
        <f>IF(E42=0,0,F42/E42)</f>
        <v>0</v>
      </c>
      <c r="H42" s="121"/>
      <c r="I42" s="102"/>
      <c r="J42" s="119">
        <f>IF(E42=0,0,I42/E42)</f>
        <v>0</v>
      </c>
    </row>
    <row r="43" spans="1:10" ht="18" customHeight="1" thickBot="1">
      <c r="A43" s="162" t="s">
        <v>0</v>
      </c>
      <c r="B43" s="176">
        <f>SUM(B41:B42)</f>
        <v>0</v>
      </c>
      <c r="C43" s="176">
        <f>SUM(C41:C42)</f>
        <v>0</v>
      </c>
      <c r="D43" s="176">
        <f>SUM(D41:D42)</f>
        <v>0</v>
      </c>
      <c r="E43" s="176">
        <f>SUM(E41:E42)</f>
        <v>0</v>
      </c>
      <c r="F43" s="176">
        <f>SUM(F41:F42)</f>
        <v>0</v>
      </c>
      <c r="G43" s="163">
        <f>IF(E43=0,0,F43/E43)</f>
        <v>0</v>
      </c>
      <c r="H43" s="219">
        <f>SUM(H41:H42)</f>
        <v>0</v>
      </c>
      <c r="I43" s="219">
        <f>SUM(I41:I42)</f>
        <v>0</v>
      </c>
      <c r="J43" s="164">
        <f>IF(E43=0,0,I43/E43)</f>
        <v>0</v>
      </c>
    </row>
    <row r="44" ht="18" customHeight="1" thickBot="1"/>
    <row r="45" spans="1:10" ht="51.75" thickBot="1">
      <c r="A45" s="356" t="s">
        <v>130</v>
      </c>
      <c r="B45" s="357"/>
      <c r="C45" s="357"/>
      <c r="D45" s="357"/>
      <c r="E45" s="358"/>
      <c r="F45" s="165">
        <f>C12+C15+C22+C26+C29+C36+C40+C43</f>
        <v>0</v>
      </c>
      <c r="G45" s="166" t="s">
        <v>135</v>
      </c>
      <c r="H45" s="168">
        <f>C12+C15+C22+C26+C29</f>
        <v>0</v>
      </c>
      <c r="I45" s="167" t="s">
        <v>134</v>
      </c>
      <c r="J45" s="169">
        <f>IF(F45=0,0,H45/F45)</f>
        <v>0</v>
      </c>
    </row>
    <row r="46" ht="18" customHeight="1" thickBot="1"/>
    <row r="47" spans="1:10" ht="16.5" thickBot="1">
      <c r="A47" s="359" t="s">
        <v>131</v>
      </c>
      <c r="B47" s="360"/>
      <c r="C47" s="360"/>
      <c r="D47" s="360"/>
      <c r="E47" s="360"/>
      <c r="F47" s="360"/>
      <c r="G47" s="361"/>
      <c r="H47" s="341"/>
      <c r="I47" s="342"/>
      <c r="J47" s="342"/>
    </row>
    <row r="48" spans="1:10" ht="21.75" customHeight="1">
      <c r="A48" s="343" t="s">
        <v>15</v>
      </c>
      <c r="B48" s="294" t="s">
        <v>23</v>
      </c>
      <c r="C48" s="294" t="s">
        <v>113</v>
      </c>
      <c r="D48" s="296" t="s">
        <v>106</v>
      </c>
      <c r="E48" s="294" t="s">
        <v>19</v>
      </c>
      <c r="F48" s="294" t="s">
        <v>133</v>
      </c>
      <c r="G48" s="354" t="s">
        <v>117</v>
      </c>
      <c r="H48" s="173"/>
      <c r="I48" s="174"/>
      <c r="J48" s="174"/>
    </row>
    <row r="49" spans="1:10" ht="21.75" customHeight="1" thickBot="1">
      <c r="A49" s="344"/>
      <c r="B49" s="295"/>
      <c r="C49" s="295"/>
      <c r="D49" s="297"/>
      <c r="E49" s="295"/>
      <c r="F49" s="295"/>
      <c r="G49" s="355"/>
      <c r="H49" s="175"/>
      <c r="I49" s="174"/>
      <c r="J49" s="174"/>
    </row>
    <row r="50" spans="1:10" ht="18" customHeight="1">
      <c r="A50" s="134" t="str">
        <f>A9</f>
        <v>2014/2015</v>
      </c>
      <c r="B50" s="138"/>
      <c r="C50" s="138"/>
      <c r="D50" s="138"/>
      <c r="E50" s="138"/>
      <c r="F50" s="138"/>
      <c r="G50" s="139">
        <f aca="true" t="shared" si="4" ref="G50:G56">IF(E50=0,0,F50/E50)</f>
        <v>0</v>
      </c>
      <c r="H50" s="175"/>
      <c r="I50" s="174"/>
      <c r="J50" s="174"/>
    </row>
    <row r="51" spans="1:10" ht="18" customHeight="1">
      <c r="A51" s="107" t="str">
        <f>A10</f>
        <v>2015/2016</v>
      </c>
      <c r="B51" s="15"/>
      <c r="C51" s="15"/>
      <c r="D51" s="15"/>
      <c r="E51" s="15"/>
      <c r="F51" s="15"/>
      <c r="G51" s="118">
        <f t="shared" si="4"/>
        <v>0</v>
      </c>
      <c r="H51" s="175"/>
      <c r="I51" s="174"/>
      <c r="J51" s="174"/>
    </row>
    <row r="52" spans="1:10" ht="18" customHeight="1" thickBot="1">
      <c r="A52" s="133" t="str">
        <f>A11</f>
        <v>2016/2017</v>
      </c>
      <c r="B52" s="102"/>
      <c r="C52" s="101"/>
      <c r="D52" s="101"/>
      <c r="E52" s="101"/>
      <c r="F52" s="101"/>
      <c r="G52" s="119">
        <f t="shared" si="4"/>
        <v>0</v>
      </c>
      <c r="H52" s="175"/>
      <c r="I52" s="174"/>
      <c r="J52" s="174"/>
    </row>
    <row r="53" spans="1:10" ht="18" customHeight="1" thickBot="1">
      <c r="A53" s="109" t="s">
        <v>0</v>
      </c>
      <c r="B53" s="103">
        <f>SUM(B50:B52)</f>
        <v>0</v>
      </c>
      <c r="C53" s="103">
        <f>SUM(C50:C52)</f>
        <v>0</v>
      </c>
      <c r="D53" s="103">
        <f>SUM(D50:D52)</f>
        <v>0</v>
      </c>
      <c r="E53" s="103">
        <f>SUM(E50:E52)</f>
        <v>0</v>
      </c>
      <c r="F53" s="104">
        <f>SUM(F50:F52)</f>
        <v>0</v>
      </c>
      <c r="G53" s="114">
        <f t="shared" si="4"/>
        <v>0</v>
      </c>
      <c r="H53" s="175"/>
      <c r="I53" s="174"/>
      <c r="J53" s="174"/>
    </row>
    <row r="54" spans="1:10" ht="18" customHeight="1">
      <c r="A54" s="134" t="str">
        <f>A13</f>
        <v>2017/2018</v>
      </c>
      <c r="B54" s="92"/>
      <c r="C54" s="92"/>
      <c r="D54" s="92"/>
      <c r="E54" s="92"/>
      <c r="F54" s="92"/>
      <c r="G54" s="120">
        <f t="shared" si="4"/>
        <v>0</v>
      </c>
      <c r="H54" s="175"/>
      <c r="I54" s="174"/>
      <c r="J54" s="174"/>
    </row>
    <row r="55" spans="1:10" ht="18" customHeight="1" thickBot="1">
      <c r="A55" s="133" t="str">
        <f>A14</f>
        <v>2018/2019</v>
      </c>
      <c r="B55" s="69"/>
      <c r="C55" s="69"/>
      <c r="D55" s="69"/>
      <c r="E55" s="69"/>
      <c r="F55" s="69"/>
      <c r="G55" s="119">
        <f t="shared" si="4"/>
        <v>0</v>
      </c>
      <c r="H55" s="175"/>
      <c r="I55" s="174"/>
      <c r="J55" s="174"/>
    </row>
    <row r="56" spans="1:10" ht="18" customHeight="1" thickBot="1">
      <c r="A56" s="122" t="s">
        <v>0</v>
      </c>
      <c r="B56" s="125">
        <f>SUM(B54:B55)</f>
        <v>0</v>
      </c>
      <c r="C56" s="125">
        <f>SUM(C54:C55)</f>
        <v>0</v>
      </c>
      <c r="D56" s="125">
        <f>SUM(D54:D55)</f>
        <v>0</v>
      </c>
      <c r="E56" s="125">
        <f>SUM(E54:E55)</f>
        <v>0</v>
      </c>
      <c r="F56" s="125">
        <f>SUM(F54:F55)</f>
        <v>0</v>
      </c>
      <c r="G56" s="114">
        <f t="shared" si="4"/>
        <v>0</v>
      </c>
      <c r="H56" s="175"/>
      <c r="I56" s="174"/>
      <c r="J56" s="174"/>
    </row>
    <row r="58" ht="13.5" thickBot="1">
      <c r="A58" s="1" t="s">
        <v>2</v>
      </c>
    </row>
    <row r="59" spans="1:10" ht="19.5" customHeight="1">
      <c r="A59" s="319"/>
      <c r="B59" s="320"/>
      <c r="C59" s="320"/>
      <c r="D59" s="320"/>
      <c r="E59" s="320"/>
      <c r="F59" s="320"/>
      <c r="G59" s="320"/>
      <c r="H59" s="320"/>
      <c r="I59" s="320"/>
      <c r="J59" s="321"/>
    </row>
    <row r="60" spans="1:10" ht="19.5" customHeight="1">
      <c r="A60" s="322"/>
      <c r="B60" s="323"/>
      <c r="C60" s="323"/>
      <c r="D60" s="323"/>
      <c r="E60" s="323"/>
      <c r="F60" s="323"/>
      <c r="G60" s="323"/>
      <c r="H60" s="323"/>
      <c r="I60" s="323"/>
      <c r="J60" s="324"/>
    </row>
    <row r="61" spans="1:10" ht="19.5" customHeight="1">
      <c r="A61" s="322"/>
      <c r="B61" s="323"/>
      <c r="C61" s="323"/>
      <c r="D61" s="323"/>
      <c r="E61" s="323"/>
      <c r="F61" s="323"/>
      <c r="G61" s="323"/>
      <c r="H61" s="323"/>
      <c r="I61" s="323"/>
      <c r="J61" s="324"/>
    </row>
    <row r="62" spans="1:10" ht="19.5" customHeight="1" thickBot="1">
      <c r="A62" s="325"/>
      <c r="B62" s="326"/>
      <c r="C62" s="326"/>
      <c r="D62" s="326"/>
      <c r="E62" s="326"/>
      <c r="F62" s="326"/>
      <c r="G62" s="326"/>
      <c r="H62" s="326"/>
      <c r="I62" s="326"/>
      <c r="J62" s="327"/>
    </row>
  </sheetData>
  <sheetProtection password="CC1A" sheet="1"/>
  <mergeCells count="56">
    <mergeCell ref="D48:D49"/>
    <mergeCell ref="A2:J2"/>
    <mergeCell ref="B1:C1"/>
    <mergeCell ref="D1:H1"/>
    <mergeCell ref="E48:E49"/>
    <mergeCell ref="F48:F49"/>
    <mergeCell ref="A37:J38"/>
    <mergeCell ref="G48:G49"/>
    <mergeCell ref="A45:E45"/>
    <mergeCell ref="A47:G47"/>
    <mergeCell ref="H47:J47"/>
    <mergeCell ref="A48:A49"/>
    <mergeCell ref="B48:B49"/>
    <mergeCell ref="C48:C49"/>
    <mergeCell ref="A4:C4"/>
    <mergeCell ref="D4:J4"/>
    <mergeCell ref="H7:H8"/>
    <mergeCell ref="A18:A19"/>
    <mergeCell ref="B6:G6"/>
    <mergeCell ref="A7:A8"/>
    <mergeCell ref="A59:J62"/>
    <mergeCell ref="F32:F33"/>
    <mergeCell ref="H32:H33"/>
    <mergeCell ref="I32:I33"/>
    <mergeCell ref="J32:J33"/>
    <mergeCell ref="H6:J6"/>
    <mergeCell ref="B17:G17"/>
    <mergeCell ref="H17:J17"/>
    <mergeCell ref="B31:G31"/>
    <mergeCell ref="A23:J24"/>
    <mergeCell ref="B32:B33"/>
    <mergeCell ref="G7:G8"/>
    <mergeCell ref="F7:F8"/>
    <mergeCell ref="H31:J31"/>
    <mergeCell ref="E32:E33"/>
    <mergeCell ref="G32:G33"/>
    <mergeCell ref="C32:C33"/>
    <mergeCell ref="I18:I19"/>
    <mergeCell ref="A32:A33"/>
    <mergeCell ref="J18:J19"/>
    <mergeCell ref="D18:D19"/>
    <mergeCell ref="F18:F19"/>
    <mergeCell ref="B18:B19"/>
    <mergeCell ref="B7:B8"/>
    <mergeCell ref="E7:E8"/>
    <mergeCell ref="E18:E19"/>
    <mergeCell ref="C18:C19"/>
    <mergeCell ref="D32:D33"/>
    <mergeCell ref="L18:L19"/>
    <mergeCell ref="C7:C8"/>
    <mergeCell ref="D7:D8"/>
    <mergeCell ref="K18:K19"/>
    <mergeCell ref="H18:H19"/>
    <mergeCell ref="G18:G19"/>
    <mergeCell ref="I7:I8"/>
    <mergeCell ref="J7:J8"/>
  </mergeCells>
  <hyperlinks>
    <hyperlink ref="A2:J2" r:id="rId1" display="https://www.etini.gov.uk/publications/information-requirements-training-success-and-apprenticeshipni-inspections"/>
  </hyperlinks>
  <printOptions/>
  <pageMargins left="0.7874015748031497" right="0.11811023622047245" top="0.7874015748031497" bottom="0.5905511811023623" header="0" footer="0"/>
  <pageSetup fitToHeight="1" fitToWidth="1" orientation="portrait" paperSize="9" scale="68" r:id="rId2"/>
  <ignoredErrors>
    <ignoredError sqref="G29 G12 G15 J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80" zoomScaleNormal="80" workbookViewId="0" topLeftCell="A1">
      <selection activeCell="J50" sqref="J50"/>
    </sheetView>
  </sheetViews>
  <sheetFormatPr defaultColWidth="8.8515625" defaultRowHeight="12.75"/>
  <cols>
    <col min="1" max="1" width="15.8515625" style="0" customWidth="1"/>
    <col min="2" max="2" width="8.7109375" style="0" customWidth="1"/>
    <col min="3" max="3" width="11.7109375" style="0" customWidth="1"/>
    <col min="4" max="5" width="12.57421875" style="0" customWidth="1"/>
    <col min="6" max="6" width="16.00390625" style="0" customWidth="1"/>
    <col min="7" max="7" width="15.7109375" style="0" customWidth="1"/>
    <col min="8" max="8" width="13.421875" style="0" customWidth="1"/>
    <col min="9" max="9" width="13.140625" style="0" customWidth="1"/>
    <col min="10" max="10" width="20.00390625" style="0" customWidth="1"/>
    <col min="11" max="11" width="10.00390625" style="0" customWidth="1"/>
    <col min="12" max="12" width="9.28125" style="0" customWidth="1"/>
    <col min="13" max="13" width="9.421875" style="0" customWidth="1"/>
    <col min="14" max="14" width="10.140625" style="0" customWidth="1"/>
    <col min="15" max="15" width="12.140625" style="0" customWidth="1"/>
  </cols>
  <sheetData>
    <row r="1" spans="1:10" ht="12.75">
      <c r="A1" s="228" t="str">
        <f>'Tb 1 Literacy'!A1</f>
        <v>Version</v>
      </c>
      <c r="B1" s="352">
        <f>'Tb 1 Literacy'!B1:C1</f>
        <v>43444</v>
      </c>
      <c r="C1" s="352"/>
      <c r="D1" s="353" t="str">
        <f>'Tb 1 Literacy'!D1:H1</f>
        <v>Please check the ETI website to ensure that you are using the latest version</v>
      </c>
      <c r="E1" s="353"/>
      <c r="F1" s="353"/>
      <c r="G1" s="353"/>
      <c r="H1" s="353"/>
      <c r="I1" s="228"/>
      <c r="J1" s="228"/>
    </row>
    <row r="2" spans="1:10" ht="12.75">
      <c r="A2" s="351" t="str">
        <f>'Tb 1 Literacy'!A2:J2</f>
        <v>https://www.etini.gov.uk/publications/information-requirements-training-success-and-apprenticeshipni-inspections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13.5" thickBot="1">
      <c r="A3" s="227"/>
      <c r="B3" s="227"/>
      <c r="C3" s="227"/>
      <c r="D3" s="227"/>
      <c r="E3" s="227"/>
      <c r="F3" s="227"/>
      <c r="G3" s="227"/>
      <c r="H3" s="227"/>
      <c r="I3" s="227"/>
      <c r="J3" s="227"/>
    </row>
    <row r="4" spans="1:10" ht="18.75" thickBot="1">
      <c r="A4" s="345" t="s">
        <v>120</v>
      </c>
      <c r="B4" s="345"/>
      <c r="C4" s="345"/>
      <c r="D4" s="346" t="str">
        <f>'Tb 1 Literacy'!D4:J4</f>
        <v>  </v>
      </c>
      <c r="E4" s="347"/>
      <c r="F4" s="347"/>
      <c r="G4" s="347"/>
      <c r="H4" s="347"/>
      <c r="I4" s="347"/>
      <c r="J4" s="348"/>
    </row>
    <row r="5" ht="13.5" thickBot="1"/>
    <row r="6" spans="1:23" ht="19.5" customHeight="1" thickBot="1">
      <c r="A6" s="124" t="s">
        <v>52</v>
      </c>
      <c r="B6" s="350" t="str">
        <f>D4</f>
        <v>  </v>
      </c>
      <c r="C6" s="333"/>
      <c r="D6" s="333"/>
      <c r="E6" s="333"/>
      <c r="F6" s="333"/>
      <c r="G6" s="334"/>
      <c r="H6" s="314" t="s">
        <v>147</v>
      </c>
      <c r="I6" s="315"/>
      <c r="J6" s="316"/>
      <c r="K6" s="13"/>
      <c r="L6" s="13"/>
      <c r="M6" s="13"/>
      <c r="N6" s="43"/>
      <c r="O6" s="6"/>
      <c r="P6" s="6"/>
      <c r="Q6" s="6"/>
      <c r="R6" s="6"/>
      <c r="S6" s="6"/>
      <c r="T6" s="6"/>
      <c r="U6" s="6"/>
      <c r="V6" s="6"/>
      <c r="W6" s="6"/>
    </row>
    <row r="7" spans="1:23" ht="21.75" customHeight="1">
      <c r="A7" s="304" t="s">
        <v>15</v>
      </c>
      <c r="B7" s="294" t="s">
        <v>23</v>
      </c>
      <c r="C7" s="294" t="s">
        <v>136</v>
      </c>
      <c r="D7" s="296" t="s">
        <v>62</v>
      </c>
      <c r="E7" s="294" t="s">
        <v>19</v>
      </c>
      <c r="F7" s="294" t="s">
        <v>24</v>
      </c>
      <c r="G7" s="312" t="s">
        <v>20</v>
      </c>
      <c r="H7" s="294" t="s">
        <v>132</v>
      </c>
      <c r="I7" s="294" t="s">
        <v>119</v>
      </c>
      <c r="J7" s="302" t="s">
        <v>95</v>
      </c>
      <c r="K7" s="13"/>
      <c r="L7" s="13"/>
      <c r="M7" s="13"/>
      <c r="N7" s="43"/>
      <c r="O7" s="6"/>
      <c r="P7" s="6"/>
      <c r="Q7" s="6"/>
      <c r="R7" s="6"/>
      <c r="S7" s="6"/>
      <c r="T7" s="6"/>
      <c r="U7" s="6"/>
      <c r="V7" s="6"/>
      <c r="W7" s="6"/>
    </row>
    <row r="8" spans="1:21" ht="21.75" customHeight="1" thickBot="1">
      <c r="A8" s="349"/>
      <c r="B8" s="295"/>
      <c r="C8" s="295"/>
      <c r="D8" s="297"/>
      <c r="E8" s="295"/>
      <c r="F8" s="295"/>
      <c r="G8" s="313"/>
      <c r="H8" s="295"/>
      <c r="I8" s="295"/>
      <c r="J8" s="303"/>
      <c r="K8" s="12"/>
      <c r="L8" s="12"/>
      <c r="M8" s="12"/>
      <c r="N8" s="27"/>
      <c r="O8" s="4"/>
      <c r="P8" s="4"/>
      <c r="Q8" s="4"/>
      <c r="R8" s="4"/>
      <c r="S8" s="4"/>
      <c r="T8" s="5"/>
      <c r="U8" s="4"/>
    </row>
    <row r="9" spans="1:14" ht="18" customHeight="1">
      <c r="A9" s="134" t="s">
        <v>17</v>
      </c>
      <c r="B9" s="15"/>
      <c r="C9" s="15"/>
      <c r="D9" s="15"/>
      <c r="E9" s="15"/>
      <c r="F9" s="15"/>
      <c r="G9" s="98">
        <f aca="true" t="shared" si="0" ref="G9:G15">IF(E9=0,0,F9/E9)</f>
        <v>0</v>
      </c>
      <c r="H9" s="16"/>
      <c r="I9" s="16"/>
      <c r="J9" s="135">
        <f aca="true" t="shared" si="1" ref="J9:J15">IF(E9=0,0,I9/E9)</f>
        <v>0</v>
      </c>
      <c r="K9" s="12"/>
      <c r="L9" s="12"/>
      <c r="M9" s="12"/>
      <c r="N9" s="12"/>
    </row>
    <row r="10" spans="1:14" ht="18" customHeight="1">
      <c r="A10" s="107" t="s">
        <v>18</v>
      </c>
      <c r="B10" s="15"/>
      <c r="C10" s="15"/>
      <c r="D10" s="15"/>
      <c r="E10" s="15"/>
      <c r="F10" s="15"/>
      <c r="G10" s="17">
        <f t="shared" si="0"/>
        <v>0</v>
      </c>
      <c r="H10" s="16"/>
      <c r="I10" s="16"/>
      <c r="J10" s="112">
        <f t="shared" si="1"/>
        <v>0</v>
      </c>
      <c r="K10" s="12"/>
      <c r="L10" s="12"/>
      <c r="M10" s="12"/>
      <c r="N10" s="12"/>
    </row>
    <row r="11" spans="1:14" ht="18" customHeight="1" thickBot="1">
      <c r="A11" s="108" t="s">
        <v>64</v>
      </c>
      <c r="B11" s="15"/>
      <c r="C11" s="15"/>
      <c r="D11" s="15"/>
      <c r="E11" s="15"/>
      <c r="F11" s="15"/>
      <c r="G11" s="65">
        <f t="shared" si="0"/>
        <v>0</v>
      </c>
      <c r="H11" s="16"/>
      <c r="I11" s="16"/>
      <c r="J11" s="113">
        <f t="shared" si="1"/>
        <v>0</v>
      </c>
      <c r="K11" s="12"/>
      <c r="L11" s="12"/>
      <c r="M11" s="12"/>
      <c r="N11" s="12"/>
    </row>
    <row r="12" spans="1:14" ht="18" customHeight="1" thickBot="1">
      <c r="A12" s="109" t="s">
        <v>0</v>
      </c>
      <c r="B12" s="104">
        <f>SUM(B9:B11)</f>
        <v>0</v>
      </c>
      <c r="C12" s="103">
        <f>SUM(C9:C11)</f>
        <v>0</v>
      </c>
      <c r="D12" s="103">
        <f>SUM(D9:D11)</f>
        <v>0</v>
      </c>
      <c r="E12" s="103">
        <f>SUM(E9:E11)</f>
        <v>0</v>
      </c>
      <c r="F12" s="104">
        <f>SUM(F9:F11)</f>
        <v>0</v>
      </c>
      <c r="G12" s="105">
        <f t="shared" si="0"/>
        <v>0</v>
      </c>
      <c r="H12" s="106">
        <f>SUM(H9:H11)</f>
        <v>0</v>
      </c>
      <c r="I12" s="106">
        <f>SUM(I9:I11)</f>
        <v>0</v>
      </c>
      <c r="J12" s="114">
        <f t="shared" si="1"/>
        <v>0</v>
      </c>
      <c r="K12" s="12"/>
      <c r="L12" s="12"/>
      <c r="M12" s="12"/>
      <c r="N12" s="12"/>
    </row>
    <row r="13" spans="1:14" ht="18" customHeight="1">
      <c r="A13" s="110" t="s">
        <v>104</v>
      </c>
      <c r="B13" s="92"/>
      <c r="C13" s="92"/>
      <c r="D13" s="92"/>
      <c r="E13" s="92"/>
      <c r="F13" s="92"/>
      <c r="G13" s="98">
        <f t="shared" si="0"/>
        <v>0</v>
      </c>
      <c r="H13" s="136"/>
      <c r="I13" s="99"/>
      <c r="J13" s="115">
        <f t="shared" si="1"/>
        <v>0</v>
      </c>
      <c r="K13" s="12"/>
      <c r="L13" s="12"/>
      <c r="M13" s="12"/>
      <c r="N13" s="12"/>
    </row>
    <row r="14" spans="1:14" ht="18" customHeight="1" thickBot="1">
      <c r="A14" s="111" t="s">
        <v>116</v>
      </c>
      <c r="B14" s="213"/>
      <c r="C14" s="213"/>
      <c r="D14" s="213"/>
      <c r="E14" s="213"/>
      <c r="F14" s="213"/>
      <c r="G14" s="65">
        <f t="shared" si="0"/>
        <v>0</v>
      </c>
      <c r="H14" s="214"/>
      <c r="I14" s="16"/>
      <c r="J14" s="116">
        <f t="shared" si="1"/>
        <v>0</v>
      </c>
      <c r="K14" s="12"/>
      <c r="L14" s="12"/>
      <c r="M14" s="12"/>
      <c r="N14" s="12"/>
    </row>
    <row r="15" spans="1:14" ht="18" customHeight="1" thickBot="1">
      <c r="A15" s="122" t="s">
        <v>0</v>
      </c>
      <c r="B15" s="125">
        <f>SUM(B13:B14)</f>
        <v>0</v>
      </c>
      <c r="C15" s="125">
        <f>SUM(C13:C14)</f>
        <v>0</v>
      </c>
      <c r="D15" s="125">
        <f>SUM(D13:D14)</f>
        <v>0</v>
      </c>
      <c r="E15" s="125">
        <f>SUM(E13:E14)</f>
        <v>0</v>
      </c>
      <c r="F15" s="131">
        <f>SUM(F13:F14)</f>
        <v>0</v>
      </c>
      <c r="G15" s="105">
        <f t="shared" si="0"/>
        <v>0</v>
      </c>
      <c r="H15" s="123">
        <f>SUM(H13:H14)</f>
        <v>0</v>
      </c>
      <c r="I15" s="123">
        <f>SUM(I13:I14)</f>
        <v>0</v>
      </c>
      <c r="J15" s="132">
        <f t="shared" si="1"/>
        <v>0</v>
      </c>
      <c r="K15" s="12"/>
      <c r="L15" s="12"/>
      <c r="M15" s="12"/>
      <c r="N15" s="12"/>
    </row>
    <row r="16" spans="1:14" ht="12.75" customHeight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9.5" customHeight="1" thickBot="1">
      <c r="A17" s="124" t="s">
        <v>52</v>
      </c>
      <c r="B17" s="333" t="str">
        <f>D4</f>
        <v>  </v>
      </c>
      <c r="C17" s="333"/>
      <c r="D17" s="333"/>
      <c r="E17" s="333"/>
      <c r="F17" s="333"/>
      <c r="G17" s="334"/>
      <c r="H17" s="314" t="s">
        <v>148</v>
      </c>
      <c r="I17" s="315"/>
      <c r="J17" s="316"/>
      <c r="K17" s="56"/>
      <c r="L17" s="56"/>
      <c r="M17" s="13"/>
      <c r="N17" s="12"/>
    </row>
    <row r="18" spans="1:14" ht="21.75" customHeight="1">
      <c r="A18" s="304" t="s">
        <v>15</v>
      </c>
      <c r="B18" s="294" t="s">
        <v>23</v>
      </c>
      <c r="C18" s="294" t="s">
        <v>136</v>
      </c>
      <c r="D18" s="296" t="s">
        <v>62</v>
      </c>
      <c r="E18" s="294" t="s">
        <v>19</v>
      </c>
      <c r="F18" s="308" t="s">
        <v>25</v>
      </c>
      <c r="G18" s="300" t="s">
        <v>21</v>
      </c>
      <c r="H18" s="298" t="s">
        <v>26</v>
      </c>
      <c r="I18" s="294" t="s">
        <v>27</v>
      </c>
      <c r="J18" s="306" t="s">
        <v>93</v>
      </c>
      <c r="K18" s="293"/>
      <c r="L18" s="293"/>
      <c r="M18" s="13"/>
      <c r="N18" s="12"/>
    </row>
    <row r="19" spans="1:14" ht="21.75" customHeight="1" thickBot="1">
      <c r="A19" s="349"/>
      <c r="B19" s="295"/>
      <c r="C19" s="295"/>
      <c r="D19" s="297"/>
      <c r="E19" s="295"/>
      <c r="F19" s="309"/>
      <c r="G19" s="301"/>
      <c r="H19" s="299"/>
      <c r="I19" s="295"/>
      <c r="J19" s="307"/>
      <c r="K19" s="293"/>
      <c r="L19" s="293"/>
      <c r="M19" s="14"/>
      <c r="N19" s="12"/>
    </row>
    <row r="20" spans="1:14" ht="18" customHeight="1">
      <c r="A20" s="134" t="str">
        <f>A9</f>
        <v>2014/2015</v>
      </c>
      <c r="B20" s="15"/>
      <c r="C20" s="15"/>
      <c r="D20" s="15"/>
      <c r="E20" s="15"/>
      <c r="F20" s="15"/>
      <c r="G20" s="98">
        <f aca="true" t="shared" si="2" ref="G20:G29">IF(E20=0,0,F20/E20)</f>
        <v>0</v>
      </c>
      <c r="H20" s="15"/>
      <c r="I20" s="16"/>
      <c r="J20" s="139">
        <f aca="true" t="shared" si="3" ref="J20:J29">IF(E20=0,0,I20/E20)</f>
        <v>0</v>
      </c>
      <c r="K20" s="53"/>
      <c r="L20" s="51"/>
      <c r="M20" s="14"/>
      <c r="N20" s="12"/>
    </row>
    <row r="21" spans="1:14" ht="18" customHeight="1" thickBot="1">
      <c r="A21" s="133" t="str">
        <f>A10</f>
        <v>2015/2016</v>
      </c>
      <c r="B21" s="15"/>
      <c r="C21" s="15"/>
      <c r="D21" s="15"/>
      <c r="E21" s="15"/>
      <c r="F21" s="15"/>
      <c r="G21" s="65">
        <f t="shared" si="2"/>
        <v>0</v>
      </c>
      <c r="H21" s="15"/>
      <c r="I21" s="16"/>
      <c r="J21" s="119">
        <f t="shared" si="3"/>
        <v>0</v>
      </c>
      <c r="K21" s="53"/>
      <c r="L21" s="51"/>
      <c r="M21" s="14"/>
      <c r="N21" s="12"/>
    </row>
    <row r="22" spans="1:14" ht="18" customHeight="1" thickBot="1">
      <c r="A22" s="162" t="s">
        <v>0</v>
      </c>
      <c r="B22" s="176">
        <f>SUM(B20:B21)</f>
        <v>0</v>
      </c>
      <c r="C22" s="176">
        <f>SUM(C20:C21)</f>
        <v>0</v>
      </c>
      <c r="D22" s="176">
        <f>SUM(D20:D21)</f>
        <v>0</v>
      </c>
      <c r="E22" s="176">
        <f>SUM(E20:E21)</f>
        <v>0</v>
      </c>
      <c r="F22" s="176">
        <f>SUM(F20:F21)</f>
        <v>0</v>
      </c>
      <c r="G22" s="163">
        <f t="shared" si="2"/>
        <v>0</v>
      </c>
      <c r="H22" s="176">
        <f>SUM(H20:H21)</f>
        <v>0</v>
      </c>
      <c r="I22" s="176">
        <f>SUM(I20:I21)</f>
        <v>0</v>
      </c>
      <c r="J22" s="164">
        <f t="shared" si="3"/>
        <v>0</v>
      </c>
      <c r="K22" s="53"/>
      <c r="L22" s="51"/>
      <c r="M22" s="14"/>
      <c r="N22" s="12"/>
    </row>
    <row r="23" spans="1:14" ht="9.75" customHeight="1">
      <c r="A23" s="335" t="s">
        <v>129</v>
      </c>
      <c r="B23" s="336"/>
      <c r="C23" s="336"/>
      <c r="D23" s="336"/>
      <c r="E23" s="336"/>
      <c r="F23" s="336"/>
      <c r="G23" s="336"/>
      <c r="H23" s="336"/>
      <c r="I23" s="336"/>
      <c r="J23" s="337"/>
      <c r="K23" s="53"/>
      <c r="L23" s="51"/>
      <c r="M23" s="14"/>
      <c r="N23" s="12"/>
    </row>
    <row r="24" spans="1:14" ht="9.75" customHeight="1" thickBot="1">
      <c r="A24" s="338"/>
      <c r="B24" s="339"/>
      <c r="C24" s="339"/>
      <c r="D24" s="339"/>
      <c r="E24" s="339"/>
      <c r="F24" s="339"/>
      <c r="G24" s="339"/>
      <c r="H24" s="339"/>
      <c r="I24" s="339"/>
      <c r="J24" s="340"/>
      <c r="K24" s="53"/>
      <c r="L24" s="51"/>
      <c r="M24" s="14"/>
      <c r="N24" s="12"/>
    </row>
    <row r="25" spans="1:14" ht="18" customHeight="1" thickBot="1">
      <c r="A25" s="161" t="str">
        <f>A11</f>
        <v>2016/2017</v>
      </c>
      <c r="B25" s="15"/>
      <c r="C25" s="15"/>
      <c r="D25" s="15"/>
      <c r="E25" s="15"/>
      <c r="F25" s="15"/>
      <c r="G25" s="65">
        <f t="shared" si="2"/>
        <v>0</v>
      </c>
      <c r="H25" s="15"/>
      <c r="I25" s="16"/>
      <c r="J25" s="119">
        <f t="shared" si="3"/>
        <v>0</v>
      </c>
      <c r="K25" s="53"/>
      <c r="L25" s="51"/>
      <c r="M25" s="14"/>
      <c r="N25" s="12"/>
    </row>
    <row r="26" spans="1:14" ht="18" customHeight="1" thickBot="1">
      <c r="A26" s="216" t="s">
        <v>0</v>
      </c>
      <c r="B26" s="217">
        <f>SUM(B25)</f>
        <v>0</v>
      </c>
      <c r="C26" s="217">
        <f>SUM(C25)</f>
        <v>0</v>
      </c>
      <c r="D26" s="217">
        <f>SUM(D25)</f>
        <v>0</v>
      </c>
      <c r="E26" s="217">
        <f>SUM(E25)</f>
        <v>0</v>
      </c>
      <c r="F26" s="217">
        <f>SUM(F25)</f>
        <v>0</v>
      </c>
      <c r="G26" s="163">
        <f t="shared" si="2"/>
        <v>0</v>
      </c>
      <c r="H26" s="218">
        <f>SUM(H25)</f>
        <v>0</v>
      </c>
      <c r="I26" s="218">
        <f>SUM(I25)</f>
        <v>0</v>
      </c>
      <c r="J26" s="164">
        <f t="shared" si="3"/>
        <v>0</v>
      </c>
      <c r="K26" s="53"/>
      <c r="L26" s="51"/>
      <c r="M26" s="14"/>
      <c r="N26" s="12"/>
    </row>
    <row r="27" spans="1:14" ht="18" customHeight="1">
      <c r="A27" s="117" t="str">
        <f>A13</f>
        <v>2017/2018</v>
      </c>
      <c r="B27" s="92"/>
      <c r="C27" s="92"/>
      <c r="D27" s="92"/>
      <c r="E27" s="92"/>
      <c r="F27" s="92"/>
      <c r="G27" s="70">
        <f t="shared" si="2"/>
        <v>0</v>
      </c>
      <c r="H27" s="136"/>
      <c r="I27" s="92"/>
      <c r="J27" s="120">
        <f t="shared" si="3"/>
        <v>0</v>
      </c>
      <c r="K27" s="58"/>
      <c r="L27" s="59"/>
      <c r="M27" s="14"/>
      <c r="N27" s="12"/>
    </row>
    <row r="28" spans="1:14" ht="18" customHeight="1" thickBot="1">
      <c r="A28" s="111" t="str">
        <f>A14</f>
        <v>2018/2019</v>
      </c>
      <c r="B28" s="69"/>
      <c r="C28" s="69"/>
      <c r="D28" s="69"/>
      <c r="E28" s="69"/>
      <c r="F28" s="69"/>
      <c r="G28" s="65">
        <f t="shared" si="2"/>
        <v>0</v>
      </c>
      <c r="H28" s="77"/>
      <c r="I28" s="71"/>
      <c r="J28" s="119">
        <f t="shared" si="3"/>
        <v>0</v>
      </c>
      <c r="K28" s="58"/>
      <c r="L28" s="59"/>
      <c r="M28" s="14"/>
      <c r="N28" s="12"/>
    </row>
    <row r="29" spans="1:14" ht="18" customHeight="1" thickBot="1">
      <c r="A29" s="162" t="s">
        <v>0</v>
      </c>
      <c r="B29" s="176">
        <f>SUM(B27:B28)</f>
        <v>0</v>
      </c>
      <c r="C29" s="176">
        <f>SUM(C27:C28)</f>
        <v>0</v>
      </c>
      <c r="D29" s="176">
        <f>SUM(D27:D28)</f>
        <v>0</v>
      </c>
      <c r="E29" s="176">
        <f>SUM(E27:E28)</f>
        <v>0</v>
      </c>
      <c r="F29" s="176">
        <f>SUM(F27:F28)</f>
        <v>0</v>
      </c>
      <c r="G29" s="163">
        <f t="shared" si="2"/>
        <v>0</v>
      </c>
      <c r="H29" s="219">
        <f>SUM(H27:H28)</f>
        <v>0</v>
      </c>
      <c r="I29" s="219">
        <f>SUM(I27:I28)</f>
        <v>0</v>
      </c>
      <c r="J29" s="164">
        <f t="shared" si="3"/>
        <v>0</v>
      </c>
      <c r="K29" s="59"/>
      <c r="L29" s="59"/>
      <c r="M29" s="14"/>
      <c r="N29" s="12"/>
    </row>
    <row r="30" spans="1:14" ht="18" customHeight="1" thickBot="1">
      <c r="A30" s="153"/>
      <c r="B30" s="153"/>
      <c r="C30" s="153"/>
      <c r="D30" s="153"/>
      <c r="E30" s="153"/>
      <c r="F30" s="153"/>
      <c r="G30" s="154"/>
      <c r="H30" s="155"/>
      <c r="I30" s="156"/>
      <c r="J30" s="12"/>
      <c r="K30" s="12"/>
      <c r="M30" s="12"/>
      <c r="N30" s="12"/>
    </row>
    <row r="31" spans="1:14" ht="18" customHeight="1" thickBot="1">
      <c r="A31" s="124" t="s">
        <v>52</v>
      </c>
      <c r="B31" s="333" t="str">
        <f>D4</f>
        <v>  </v>
      </c>
      <c r="C31" s="333"/>
      <c r="D31" s="333"/>
      <c r="E31" s="333"/>
      <c r="F31" s="333"/>
      <c r="G31" s="334"/>
      <c r="H31" s="314" t="s">
        <v>149</v>
      </c>
      <c r="I31" s="315"/>
      <c r="J31" s="316"/>
      <c r="K31" s="12"/>
      <c r="M31" s="12"/>
      <c r="N31" s="12"/>
    </row>
    <row r="32" spans="1:14" ht="21.75" customHeight="1">
      <c r="A32" s="304" t="s">
        <v>15</v>
      </c>
      <c r="B32" s="294" t="s">
        <v>23</v>
      </c>
      <c r="C32" s="294" t="s">
        <v>136</v>
      </c>
      <c r="D32" s="296" t="s">
        <v>62</v>
      </c>
      <c r="E32" s="294" t="s">
        <v>19</v>
      </c>
      <c r="F32" s="308" t="s">
        <v>28</v>
      </c>
      <c r="G32" s="317" t="s">
        <v>21</v>
      </c>
      <c r="H32" s="329" t="s">
        <v>138</v>
      </c>
      <c r="I32" s="331" t="s">
        <v>139</v>
      </c>
      <c r="J32" s="306" t="s">
        <v>140</v>
      </c>
      <c r="K32" s="12"/>
      <c r="M32" s="12"/>
      <c r="N32" s="12"/>
    </row>
    <row r="33" spans="1:14" ht="21.75" customHeight="1">
      <c r="A33" s="305"/>
      <c r="B33" s="311"/>
      <c r="C33" s="311"/>
      <c r="D33" s="310"/>
      <c r="E33" s="311"/>
      <c r="F33" s="328"/>
      <c r="G33" s="318"/>
      <c r="H33" s="330"/>
      <c r="I33" s="311"/>
      <c r="J33" s="332"/>
      <c r="L33" s="12"/>
      <c r="M33" s="12"/>
      <c r="N33" s="12"/>
    </row>
    <row r="34" spans="1:10" ht="18" customHeight="1">
      <c r="A34" s="134" t="str">
        <f>A9</f>
        <v>2014/2015</v>
      </c>
      <c r="B34" s="15"/>
      <c r="C34" s="15"/>
      <c r="D34" s="15"/>
      <c r="E34" s="15"/>
      <c r="F34" s="15"/>
      <c r="G34" s="17">
        <f>IF(E34=0,0,F34/E34)</f>
        <v>0</v>
      </c>
      <c r="H34" s="15"/>
      <c r="I34" s="15"/>
      <c r="J34" s="118">
        <f>IF(E34=0,0,I34/E34)</f>
        <v>0</v>
      </c>
    </row>
    <row r="35" spans="1:10" ht="18" customHeight="1">
      <c r="A35" s="133" t="str">
        <f>A10</f>
        <v>2015/2016</v>
      </c>
      <c r="B35" s="15"/>
      <c r="C35" s="15"/>
      <c r="D35" s="15"/>
      <c r="E35" s="15"/>
      <c r="F35" s="15"/>
      <c r="G35" s="17">
        <f>IF(E35=0,0,F35/E35)</f>
        <v>0</v>
      </c>
      <c r="H35" s="15"/>
      <c r="I35" s="15"/>
      <c r="J35" s="118">
        <f>IF(E35=0,0,I35/E35)</f>
        <v>0</v>
      </c>
    </row>
    <row r="36" spans="1:10" ht="18" customHeight="1" thickBot="1">
      <c r="A36" s="158" t="s">
        <v>0</v>
      </c>
      <c r="B36" s="177">
        <f>SUM(B34:B35)</f>
        <v>0</v>
      </c>
      <c r="C36" s="177">
        <f>SUM(C34:C35)</f>
        <v>0</v>
      </c>
      <c r="D36" s="177">
        <f>SUM(D34:D35)</f>
        <v>0</v>
      </c>
      <c r="E36" s="177">
        <f>SUM(E34:E35)</f>
        <v>0</v>
      </c>
      <c r="F36" s="177">
        <f>SUM(F34:F35)</f>
        <v>0</v>
      </c>
      <c r="G36" s="159">
        <f>IF(E36=0,0,F36/E36)</f>
        <v>0</v>
      </c>
      <c r="H36" s="177">
        <f>SUM(H34:H35)</f>
        <v>0</v>
      </c>
      <c r="I36" s="177">
        <f>SUM(I34:I35)</f>
        <v>0</v>
      </c>
      <c r="J36" s="160">
        <f>IF(E36=0,0,I36/E36)</f>
        <v>0</v>
      </c>
    </row>
    <row r="37" spans="1:10" ht="9.75" customHeight="1">
      <c r="A37" s="335" t="s">
        <v>129</v>
      </c>
      <c r="B37" s="336"/>
      <c r="C37" s="336"/>
      <c r="D37" s="336"/>
      <c r="E37" s="336"/>
      <c r="F37" s="336"/>
      <c r="G37" s="336"/>
      <c r="H37" s="336"/>
      <c r="I37" s="336"/>
      <c r="J37" s="337"/>
    </row>
    <row r="38" spans="1:10" ht="9.75" customHeight="1" thickBot="1">
      <c r="A38" s="338"/>
      <c r="B38" s="339"/>
      <c r="C38" s="339"/>
      <c r="D38" s="339"/>
      <c r="E38" s="339"/>
      <c r="F38" s="339"/>
      <c r="G38" s="339"/>
      <c r="H38" s="339"/>
      <c r="I38" s="339"/>
      <c r="J38" s="340"/>
    </row>
    <row r="39" spans="1:10" ht="18" customHeight="1" thickBot="1">
      <c r="A39" s="161" t="str">
        <f>A11</f>
        <v>2016/2017</v>
      </c>
      <c r="B39" s="213"/>
      <c r="C39" s="15"/>
      <c r="D39" s="15"/>
      <c r="E39" s="15"/>
      <c r="F39" s="15"/>
      <c r="G39" s="65">
        <f>IF(E39=0,0,F39/E39)</f>
        <v>0</v>
      </c>
      <c r="H39" s="15"/>
      <c r="I39" s="15"/>
      <c r="J39" s="119">
        <f>IF(E39=0,0,I39/E39)</f>
        <v>0</v>
      </c>
    </row>
    <row r="40" spans="1:10" ht="18" customHeight="1" thickBot="1">
      <c r="A40" s="216" t="s">
        <v>0</v>
      </c>
      <c r="B40" s="217">
        <f>SUM(B39)</f>
        <v>0</v>
      </c>
      <c r="C40" s="217">
        <f>SUM(C39)</f>
        <v>0</v>
      </c>
      <c r="D40" s="217">
        <f>SUM(D39)</f>
        <v>0</v>
      </c>
      <c r="E40" s="217">
        <f>SUM(E39)</f>
        <v>0</v>
      </c>
      <c r="F40" s="217">
        <f>SUM(F39)</f>
        <v>0</v>
      </c>
      <c r="G40" s="163">
        <f>IF(E40=0,0,F40/E40)</f>
        <v>0</v>
      </c>
      <c r="H40" s="218">
        <f>SUM(H39)</f>
        <v>0</v>
      </c>
      <c r="I40" s="218">
        <f>SUM(I39)</f>
        <v>0</v>
      </c>
      <c r="J40" s="164">
        <f>IF(E40=0,0,I40/E40)</f>
        <v>0</v>
      </c>
    </row>
    <row r="41" spans="1:10" ht="18" customHeight="1">
      <c r="A41" s="117" t="str">
        <f>A13</f>
        <v>2017/2018</v>
      </c>
      <c r="B41" s="92"/>
      <c r="C41" s="92"/>
      <c r="D41" s="92"/>
      <c r="E41" s="92"/>
      <c r="F41" s="92"/>
      <c r="G41" s="70">
        <f>IF(E41=0,0,F41/E41)</f>
        <v>0</v>
      </c>
      <c r="H41" s="77"/>
      <c r="I41" s="71"/>
      <c r="J41" s="120">
        <f>IF(E41=0,0,I41/E41)</f>
        <v>0</v>
      </c>
    </row>
    <row r="42" spans="1:10" ht="18" customHeight="1" thickBot="1">
      <c r="A42" s="111" t="str">
        <f>A14</f>
        <v>2018/2019</v>
      </c>
      <c r="B42" s="69"/>
      <c r="C42" s="69"/>
      <c r="D42" s="69"/>
      <c r="E42" s="69"/>
      <c r="F42" s="69"/>
      <c r="G42" s="65">
        <f>IF(E42=0,0,F42/E42)</f>
        <v>0</v>
      </c>
      <c r="H42" s="121"/>
      <c r="I42" s="102"/>
      <c r="J42" s="119">
        <f>IF(E42=0,0,I42/E42)</f>
        <v>0</v>
      </c>
    </row>
    <row r="43" spans="1:10" ht="18" customHeight="1" thickBot="1">
      <c r="A43" s="162" t="s">
        <v>0</v>
      </c>
      <c r="B43" s="176">
        <f>SUM(B41:B42)</f>
        <v>0</v>
      </c>
      <c r="C43" s="176">
        <f>SUM(C41:C42)</f>
        <v>0</v>
      </c>
      <c r="D43" s="176">
        <f>SUM(D41:D42)</f>
        <v>0</v>
      </c>
      <c r="E43" s="176">
        <f>SUM(E41:E42)</f>
        <v>0</v>
      </c>
      <c r="F43" s="176">
        <f>SUM(F41:F42)</f>
        <v>0</v>
      </c>
      <c r="G43" s="163">
        <f>IF(E43=0,0,F43/E43)</f>
        <v>0</v>
      </c>
      <c r="H43" s="219">
        <f>SUM(H41:H42)</f>
        <v>0</v>
      </c>
      <c r="I43" s="219">
        <f>SUM(I41:I42)</f>
        <v>0</v>
      </c>
      <c r="J43" s="164">
        <f>IF(E43=0,0,I43/E43)</f>
        <v>0</v>
      </c>
    </row>
    <row r="44" ht="18" customHeight="1" thickBot="1"/>
    <row r="45" spans="1:10" ht="51.75" thickBot="1">
      <c r="A45" s="356" t="s">
        <v>121</v>
      </c>
      <c r="B45" s="357"/>
      <c r="C45" s="357"/>
      <c r="D45" s="357"/>
      <c r="E45" s="358"/>
      <c r="F45" s="165">
        <f>C12+C15+C22+C26+C29+C36+C40+C43</f>
        <v>0</v>
      </c>
      <c r="G45" s="166" t="s">
        <v>135</v>
      </c>
      <c r="H45" s="168">
        <f>C12+C15+C22+C26+C29</f>
        <v>0</v>
      </c>
      <c r="I45" s="167" t="s">
        <v>134</v>
      </c>
      <c r="J45" s="169">
        <f>IF(F45=0,0,H45/F45)</f>
        <v>0</v>
      </c>
    </row>
    <row r="46" ht="18" customHeight="1" thickBot="1"/>
    <row r="47" spans="1:10" ht="16.5" thickBot="1">
      <c r="A47" s="359" t="s">
        <v>150</v>
      </c>
      <c r="B47" s="360"/>
      <c r="C47" s="360"/>
      <c r="D47" s="360"/>
      <c r="E47" s="360"/>
      <c r="F47" s="360"/>
      <c r="G47" s="361"/>
      <c r="H47" s="341"/>
      <c r="I47" s="342"/>
      <c r="J47" s="342"/>
    </row>
    <row r="48" spans="1:10" ht="21.75" customHeight="1">
      <c r="A48" s="343" t="s">
        <v>15</v>
      </c>
      <c r="B48" s="294" t="s">
        <v>23</v>
      </c>
      <c r="C48" s="294" t="s">
        <v>136</v>
      </c>
      <c r="D48" s="296" t="s">
        <v>106</v>
      </c>
      <c r="E48" s="294" t="s">
        <v>19</v>
      </c>
      <c r="F48" s="294" t="s">
        <v>137</v>
      </c>
      <c r="G48" s="354" t="s">
        <v>117</v>
      </c>
      <c r="H48" s="173"/>
      <c r="I48" s="174"/>
      <c r="J48" s="174"/>
    </row>
    <row r="49" spans="1:10" ht="21.75" customHeight="1" thickBot="1">
      <c r="A49" s="344"/>
      <c r="B49" s="295"/>
      <c r="C49" s="295"/>
      <c r="D49" s="297"/>
      <c r="E49" s="295"/>
      <c r="F49" s="295"/>
      <c r="G49" s="355"/>
      <c r="H49" s="175"/>
      <c r="I49" s="174"/>
      <c r="J49" s="174"/>
    </row>
    <row r="50" spans="1:10" ht="18" customHeight="1">
      <c r="A50" s="134" t="str">
        <f>A9</f>
        <v>2014/2015</v>
      </c>
      <c r="B50" s="138"/>
      <c r="C50" s="138"/>
      <c r="D50" s="138"/>
      <c r="E50" s="138"/>
      <c r="F50" s="138"/>
      <c r="G50" s="139">
        <f aca="true" t="shared" si="4" ref="G50:G56">IF(E50=0,0,F50/E50)</f>
        <v>0</v>
      </c>
      <c r="H50" s="175"/>
      <c r="I50" s="174"/>
      <c r="J50" s="174"/>
    </row>
    <row r="51" spans="1:10" ht="18" customHeight="1">
      <c r="A51" s="107" t="str">
        <f>A10</f>
        <v>2015/2016</v>
      </c>
      <c r="B51" s="15"/>
      <c r="C51" s="15"/>
      <c r="D51" s="15"/>
      <c r="E51" s="15"/>
      <c r="F51" s="15"/>
      <c r="G51" s="118">
        <f t="shared" si="4"/>
        <v>0</v>
      </c>
      <c r="H51" s="175"/>
      <c r="I51" s="174"/>
      <c r="J51" s="174"/>
    </row>
    <row r="52" spans="1:10" ht="18" customHeight="1" thickBot="1">
      <c r="A52" s="133" t="str">
        <f>A11</f>
        <v>2016/2017</v>
      </c>
      <c r="B52" s="102"/>
      <c r="C52" s="101"/>
      <c r="D52" s="101"/>
      <c r="E52" s="101"/>
      <c r="F52" s="101"/>
      <c r="G52" s="119">
        <f t="shared" si="4"/>
        <v>0</v>
      </c>
      <c r="H52" s="175"/>
      <c r="I52" s="174"/>
      <c r="J52" s="174"/>
    </row>
    <row r="53" spans="1:10" ht="18" customHeight="1" thickBot="1">
      <c r="A53" s="109" t="s">
        <v>0</v>
      </c>
      <c r="B53" s="103">
        <f>SUM(B50:B52)</f>
        <v>0</v>
      </c>
      <c r="C53" s="103">
        <f>SUM(C50:C52)</f>
        <v>0</v>
      </c>
      <c r="D53" s="103">
        <f>SUM(D50:D52)</f>
        <v>0</v>
      </c>
      <c r="E53" s="103">
        <f>SUM(E50:E52)</f>
        <v>0</v>
      </c>
      <c r="F53" s="104">
        <f>SUM(F50:F52)</f>
        <v>0</v>
      </c>
      <c r="G53" s="114">
        <f t="shared" si="4"/>
        <v>0</v>
      </c>
      <c r="H53" s="175"/>
      <c r="I53" s="174"/>
      <c r="J53" s="174"/>
    </row>
    <row r="54" spans="1:10" ht="18" customHeight="1">
      <c r="A54" s="134" t="str">
        <f>A13</f>
        <v>2017/2018</v>
      </c>
      <c r="B54" s="92"/>
      <c r="C54" s="92"/>
      <c r="D54" s="92"/>
      <c r="E54" s="92"/>
      <c r="F54" s="92"/>
      <c r="G54" s="120">
        <f t="shared" si="4"/>
        <v>0</v>
      </c>
      <c r="H54" s="175"/>
      <c r="I54" s="174"/>
      <c r="J54" s="174"/>
    </row>
    <row r="55" spans="1:10" ht="18" customHeight="1" thickBot="1">
      <c r="A55" s="133" t="str">
        <f>A14</f>
        <v>2018/2019</v>
      </c>
      <c r="B55" s="69"/>
      <c r="C55" s="69"/>
      <c r="D55" s="69"/>
      <c r="E55" s="69"/>
      <c r="F55" s="69"/>
      <c r="G55" s="119">
        <f t="shared" si="4"/>
        <v>0</v>
      </c>
      <c r="H55" s="175"/>
      <c r="I55" s="174"/>
      <c r="J55" s="174"/>
    </row>
    <row r="56" spans="1:10" ht="18" customHeight="1" thickBot="1">
      <c r="A56" s="122" t="s">
        <v>0</v>
      </c>
      <c r="B56" s="125">
        <f>SUM(B54:B55)</f>
        <v>0</v>
      </c>
      <c r="C56" s="125">
        <f>SUM(C54:C55)</f>
        <v>0</v>
      </c>
      <c r="D56" s="125">
        <f>SUM(D54:D55)</f>
        <v>0</v>
      </c>
      <c r="E56" s="125">
        <f>SUM(E54:E55)</f>
        <v>0</v>
      </c>
      <c r="F56" s="125">
        <f>SUM(F54:F55)</f>
        <v>0</v>
      </c>
      <c r="G56" s="114">
        <f t="shared" si="4"/>
        <v>0</v>
      </c>
      <c r="H56" s="175"/>
      <c r="I56" s="174"/>
      <c r="J56" s="174"/>
    </row>
    <row r="58" ht="13.5" thickBot="1">
      <c r="A58" s="1" t="s">
        <v>2</v>
      </c>
    </row>
    <row r="59" spans="1:10" ht="19.5" customHeight="1">
      <c r="A59" s="319"/>
      <c r="B59" s="320"/>
      <c r="C59" s="320"/>
      <c r="D59" s="320"/>
      <c r="E59" s="320"/>
      <c r="F59" s="320"/>
      <c r="G59" s="320"/>
      <c r="H59" s="320"/>
      <c r="I59" s="320"/>
      <c r="J59" s="321"/>
    </row>
    <row r="60" spans="1:10" ht="19.5" customHeight="1">
      <c r="A60" s="322"/>
      <c r="B60" s="323"/>
      <c r="C60" s="323"/>
      <c r="D60" s="323"/>
      <c r="E60" s="323"/>
      <c r="F60" s="323"/>
      <c r="G60" s="323"/>
      <c r="H60" s="323"/>
      <c r="I60" s="323"/>
      <c r="J60" s="324"/>
    </row>
    <row r="61" spans="1:10" ht="19.5" customHeight="1">
      <c r="A61" s="322"/>
      <c r="B61" s="323"/>
      <c r="C61" s="323"/>
      <c r="D61" s="323"/>
      <c r="E61" s="323"/>
      <c r="F61" s="323"/>
      <c r="G61" s="323"/>
      <c r="H61" s="323"/>
      <c r="I61" s="323"/>
      <c r="J61" s="324"/>
    </row>
    <row r="62" spans="1:10" ht="19.5" customHeight="1" thickBot="1">
      <c r="A62" s="325"/>
      <c r="B62" s="326"/>
      <c r="C62" s="326"/>
      <c r="D62" s="326"/>
      <c r="E62" s="326"/>
      <c r="F62" s="326"/>
      <c r="G62" s="326"/>
      <c r="H62" s="326"/>
      <c r="I62" s="326"/>
      <c r="J62" s="327"/>
    </row>
  </sheetData>
  <sheetProtection password="CC1A" sheet="1"/>
  <mergeCells count="56">
    <mergeCell ref="G48:G49"/>
    <mergeCell ref="A59:J62"/>
    <mergeCell ref="A48:A49"/>
    <mergeCell ref="B48:B49"/>
    <mergeCell ref="C48:C49"/>
    <mergeCell ref="D48:D49"/>
    <mergeCell ref="E48:E49"/>
    <mergeCell ref="F48:F49"/>
    <mergeCell ref="H32:H33"/>
    <mergeCell ref="I32:I33"/>
    <mergeCell ref="J32:J33"/>
    <mergeCell ref="A37:J38"/>
    <mergeCell ref="A45:E45"/>
    <mergeCell ref="A47:G47"/>
    <mergeCell ref="H47:J47"/>
    <mergeCell ref="A23:J24"/>
    <mergeCell ref="B31:G31"/>
    <mergeCell ref="H31:J31"/>
    <mergeCell ref="A32:A33"/>
    <mergeCell ref="B32:B33"/>
    <mergeCell ref="C32:C33"/>
    <mergeCell ref="D32:D33"/>
    <mergeCell ref="E32:E33"/>
    <mergeCell ref="F32:F33"/>
    <mergeCell ref="G32:G33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G7:G8"/>
    <mergeCell ref="H7:H8"/>
    <mergeCell ref="I7:I8"/>
    <mergeCell ref="J7:J8"/>
    <mergeCell ref="B17:G17"/>
    <mergeCell ref="H17:J17"/>
    <mergeCell ref="A7:A8"/>
    <mergeCell ref="B7:B8"/>
    <mergeCell ref="C7:C8"/>
    <mergeCell ref="D7:D8"/>
    <mergeCell ref="E7:E8"/>
    <mergeCell ref="F7:F8"/>
    <mergeCell ref="B1:C1"/>
    <mergeCell ref="D1:H1"/>
    <mergeCell ref="A2:J2"/>
    <mergeCell ref="A4:C4"/>
    <mergeCell ref="D4:J4"/>
    <mergeCell ref="B6:G6"/>
    <mergeCell ref="H6:J6"/>
  </mergeCells>
  <hyperlinks>
    <hyperlink ref="A2:J2" r:id="rId1" display="https://www.etini.gov.uk/publications/information-requirements-training-success-and-apprenticeshipni-inspections"/>
  </hyperlinks>
  <printOptions/>
  <pageMargins left="0.7874015748031497" right="0.11811023622047245" top="0.7874015748031497" bottom="0.5905511811023623" header="0" footer="0"/>
  <pageSetup fitToHeight="1" fitToWidth="1" orientation="portrait" paperSize="9" scale="68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="80" zoomScaleNormal="80" workbookViewId="0" topLeftCell="A1">
      <selection activeCell="H22" sqref="H22:I23"/>
    </sheetView>
  </sheetViews>
  <sheetFormatPr defaultColWidth="8.8515625" defaultRowHeight="12.75"/>
  <cols>
    <col min="1" max="1" width="15.57421875" style="0" customWidth="1"/>
    <col min="2" max="2" width="8.7109375" style="0" customWidth="1"/>
    <col min="3" max="3" width="12.00390625" style="0" customWidth="1"/>
    <col min="4" max="4" width="12.28125" style="0" customWidth="1"/>
    <col min="5" max="5" width="9.7109375" style="0" customWidth="1"/>
    <col min="6" max="6" width="12.57421875" style="0" customWidth="1"/>
    <col min="7" max="7" width="12.421875" style="0" customWidth="1"/>
    <col min="8" max="8" width="18.421875" style="0" customWidth="1"/>
    <col min="9" max="9" width="20.7109375" style="0" customWidth="1"/>
    <col min="10" max="10" width="23.140625" style="0" customWidth="1"/>
    <col min="11" max="11" width="10.140625" style="0" customWidth="1"/>
    <col min="12" max="12" width="9.00390625" style="0" customWidth="1"/>
    <col min="13" max="14" width="10.00390625" style="0" customWidth="1"/>
    <col min="15" max="15" width="9.28125" style="0" customWidth="1"/>
    <col min="16" max="16" width="9.421875" style="0" customWidth="1"/>
    <col min="17" max="17" width="10.140625" style="0" customWidth="1"/>
    <col min="18" max="18" width="12.140625" style="0" customWidth="1"/>
  </cols>
  <sheetData>
    <row r="1" spans="1:10" ht="12.75">
      <c r="A1" s="228" t="str">
        <f>'Tb 1 Literacy'!A1</f>
        <v>Version</v>
      </c>
      <c r="B1" s="352">
        <f>'Tb 1 Literacy'!B1:C1</f>
        <v>43444</v>
      </c>
      <c r="C1" s="352"/>
      <c r="D1" s="353" t="str">
        <f>'Tb 1 Literacy'!D1:H1</f>
        <v>Please check the ETI website to ensure that you are using the latest version</v>
      </c>
      <c r="E1" s="353"/>
      <c r="F1" s="353"/>
      <c r="G1" s="353"/>
      <c r="H1" s="353"/>
      <c r="I1" s="229"/>
      <c r="J1" s="229"/>
    </row>
    <row r="2" spans="1:10" ht="12.75">
      <c r="A2" s="351" t="str">
        <f>'Tb 1 Literacy'!A2:J2</f>
        <v>https://www.etini.gov.uk/publications/information-requirements-training-success-and-apprenticeshipni-inspections</v>
      </c>
      <c r="B2" s="351"/>
      <c r="C2" s="351"/>
      <c r="D2" s="351"/>
      <c r="E2" s="351"/>
      <c r="F2" s="351"/>
      <c r="G2" s="351"/>
      <c r="H2" s="351"/>
      <c r="I2" s="351"/>
      <c r="J2" s="351"/>
    </row>
    <row r="3" ht="13.5" thickBot="1"/>
    <row r="4" spans="1:17" ht="19.5" customHeight="1" thickBot="1">
      <c r="A4" s="124" t="s">
        <v>52</v>
      </c>
      <c r="B4" s="333" t="str">
        <f>'Tb 1 Literacy'!D4</f>
        <v>  </v>
      </c>
      <c r="C4" s="333"/>
      <c r="D4" s="333"/>
      <c r="E4" s="333"/>
      <c r="F4" s="333"/>
      <c r="G4" s="333"/>
      <c r="H4" s="359" t="s">
        <v>102</v>
      </c>
      <c r="I4" s="360"/>
      <c r="J4" s="361"/>
      <c r="K4" s="56"/>
      <c r="L4" s="56"/>
      <c r="M4" s="56"/>
      <c r="N4" s="56"/>
      <c r="O4" s="56"/>
      <c r="P4" s="13"/>
      <c r="Q4" s="12"/>
    </row>
    <row r="5" spans="1:17" ht="21.75" customHeight="1">
      <c r="A5" s="343" t="s">
        <v>15</v>
      </c>
      <c r="B5" s="331" t="s">
        <v>23</v>
      </c>
      <c r="C5" s="331" t="s">
        <v>115</v>
      </c>
      <c r="D5" s="365" t="s">
        <v>62</v>
      </c>
      <c r="E5" s="331" t="s">
        <v>19</v>
      </c>
      <c r="F5" s="293" t="s">
        <v>25</v>
      </c>
      <c r="G5" s="317" t="s">
        <v>21</v>
      </c>
      <c r="H5" s="329" t="s">
        <v>26</v>
      </c>
      <c r="I5" s="331" t="s">
        <v>27</v>
      </c>
      <c r="J5" s="363" t="s">
        <v>93</v>
      </c>
      <c r="K5" s="329"/>
      <c r="L5" s="293"/>
      <c r="M5" s="2"/>
      <c r="N5" s="293"/>
      <c r="O5" s="293"/>
      <c r="P5" s="13"/>
      <c r="Q5" s="12"/>
    </row>
    <row r="6" spans="1:17" ht="21.75" customHeight="1">
      <c r="A6" s="362"/>
      <c r="B6" s="311"/>
      <c r="C6" s="311"/>
      <c r="D6" s="310"/>
      <c r="E6" s="311"/>
      <c r="F6" s="328"/>
      <c r="G6" s="318"/>
      <c r="H6" s="330"/>
      <c r="I6" s="311"/>
      <c r="J6" s="364"/>
      <c r="K6" s="329"/>
      <c r="L6" s="293"/>
      <c r="M6" s="2"/>
      <c r="N6" s="293"/>
      <c r="O6" s="293"/>
      <c r="P6" s="14"/>
      <c r="Q6" s="12"/>
    </row>
    <row r="7" spans="1:17" ht="19.5" customHeight="1">
      <c r="A7" s="107" t="str">
        <f>'Tb 1 Literacy'!A9</f>
        <v>2014/2015</v>
      </c>
      <c r="B7" s="15"/>
      <c r="C7" s="15"/>
      <c r="D7" s="15"/>
      <c r="E7" s="15"/>
      <c r="F7" s="15"/>
      <c r="G7" s="17">
        <f aca="true" t="shared" si="0" ref="G7:G13">IF(E7=0,0,F7/E7)</f>
        <v>0</v>
      </c>
      <c r="H7" s="15"/>
      <c r="I7" s="16"/>
      <c r="J7" s="118">
        <f aca="true" t="shared" si="1" ref="J7:J13">IF(E7=0,0,I7/E7)</f>
        <v>0</v>
      </c>
      <c r="K7" s="52"/>
      <c r="L7" s="51"/>
      <c r="M7" s="52"/>
      <c r="N7" s="53"/>
      <c r="O7" s="51"/>
      <c r="P7" s="14"/>
      <c r="Q7" s="12"/>
    </row>
    <row r="8" spans="1:17" ht="19.5" customHeight="1">
      <c r="A8" s="107" t="str">
        <f>'Tb 1 Literacy'!A10</f>
        <v>2015/2016</v>
      </c>
      <c r="B8" s="15"/>
      <c r="C8" s="15"/>
      <c r="D8" s="15"/>
      <c r="E8" s="15"/>
      <c r="F8" s="15"/>
      <c r="G8" s="17">
        <f t="shared" si="0"/>
        <v>0</v>
      </c>
      <c r="H8" s="15"/>
      <c r="I8" s="16"/>
      <c r="J8" s="118">
        <f t="shared" si="1"/>
        <v>0</v>
      </c>
      <c r="K8" s="52"/>
      <c r="L8" s="51"/>
      <c r="M8" s="52"/>
      <c r="N8" s="53"/>
      <c r="O8" s="51"/>
      <c r="P8" s="14"/>
      <c r="Q8" s="12"/>
    </row>
    <row r="9" spans="1:17" ht="19.5" customHeight="1" thickBot="1">
      <c r="A9" s="133" t="str">
        <f>'Tb 1 Literacy'!A11</f>
        <v>2016/2017</v>
      </c>
      <c r="B9" s="215"/>
      <c r="C9" s="215"/>
      <c r="D9" s="215"/>
      <c r="E9" s="215"/>
      <c r="F9" s="215"/>
      <c r="G9" s="65">
        <f t="shared" si="0"/>
        <v>0</v>
      </c>
      <c r="H9" s="15"/>
      <c r="I9" s="16"/>
      <c r="J9" s="119">
        <f t="shared" si="1"/>
        <v>0</v>
      </c>
      <c r="K9" s="52"/>
      <c r="L9" s="51"/>
      <c r="M9" s="52"/>
      <c r="N9" s="53"/>
      <c r="O9" s="51"/>
      <c r="P9" s="14"/>
      <c r="Q9" s="12"/>
    </row>
    <row r="10" spans="1:17" ht="19.5" customHeight="1" thickBot="1">
      <c r="A10" s="220" t="s">
        <v>0</v>
      </c>
      <c r="B10" s="221">
        <f>SUM(B7:B9)</f>
        <v>0</v>
      </c>
      <c r="C10" s="221">
        <f>SUM(C7:C9)</f>
        <v>0</v>
      </c>
      <c r="D10" s="221">
        <f>SUM(D7:D9)</f>
        <v>0</v>
      </c>
      <c r="E10" s="221">
        <f>SUM(E7:E9)</f>
        <v>0</v>
      </c>
      <c r="F10" s="222">
        <f>SUM(F7:F9)</f>
        <v>0</v>
      </c>
      <c r="G10" s="163">
        <f t="shared" si="0"/>
        <v>0</v>
      </c>
      <c r="H10" s="223">
        <f>SUM(H7:H9)</f>
        <v>0</v>
      </c>
      <c r="I10" s="223">
        <f>SUM(I7:I9)</f>
        <v>0</v>
      </c>
      <c r="J10" s="164">
        <f t="shared" si="1"/>
        <v>0</v>
      </c>
      <c r="K10" s="52"/>
      <c r="L10" s="54"/>
      <c r="M10" s="52"/>
      <c r="N10" s="55"/>
      <c r="O10" s="55"/>
      <c r="P10" s="14"/>
      <c r="Q10" s="12"/>
    </row>
    <row r="11" spans="1:17" ht="19.5" customHeight="1">
      <c r="A11" s="117" t="str">
        <f>'Tb 1 Literacy'!A13</f>
        <v>2017/2018</v>
      </c>
      <c r="B11" s="92"/>
      <c r="C11" s="138"/>
      <c r="D11" s="138"/>
      <c r="E11" s="138"/>
      <c r="F11" s="138"/>
      <c r="G11" s="70">
        <f t="shared" si="0"/>
        <v>0</v>
      </c>
      <c r="H11" s="136"/>
      <c r="I11" s="92"/>
      <c r="J11" s="139">
        <f t="shared" si="1"/>
        <v>0</v>
      </c>
      <c r="K11" s="59"/>
      <c r="L11" s="57"/>
      <c r="M11" s="52"/>
      <c r="N11" s="58"/>
      <c r="O11" s="59"/>
      <c r="P11" s="14"/>
      <c r="Q11" s="12"/>
    </row>
    <row r="12" spans="1:17" ht="19.5" customHeight="1" thickBot="1">
      <c r="A12" s="111" t="str">
        <f>'Tb 1 Literacy'!A14</f>
        <v>2018/2019</v>
      </c>
      <c r="B12" s="69"/>
      <c r="C12" s="69"/>
      <c r="D12" s="69"/>
      <c r="E12" s="69"/>
      <c r="F12" s="69"/>
      <c r="G12" s="65">
        <f t="shared" si="0"/>
        <v>0</v>
      </c>
      <c r="H12" s="77"/>
      <c r="I12" s="71"/>
      <c r="J12" s="119">
        <f t="shared" si="1"/>
        <v>0</v>
      </c>
      <c r="K12" s="59"/>
      <c r="L12" s="57"/>
      <c r="M12" s="52"/>
      <c r="N12" s="58"/>
      <c r="O12" s="59"/>
      <c r="P12" s="14"/>
      <c r="Q12" s="12"/>
    </row>
    <row r="13" spans="1:17" ht="19.5" customHeight="1" thickBot="1">
      <c r="A13" s="162" t="s">
        <v>0</v>
      </c>
      <c r="B13" s="176">
        <f>SUM(B11:B12)</f>
        <v>0</v>
      </c>
      <c r="C13" s="176">
        <f>SUM(C11:C12)</f>
        <v>0</v>
      </c>
      <c r="D13" s="176">
        <f>SUM(D11:D12)</f>
        <v>0</v>
      </c>
      <c r="E13" s="176">
        <f>SUM(E11:E12)</f>
        <v>0</v>
      </c>
      <c r="F13" s="176">
        <f>SUM(F11:F12)</f>
        <v>0</v>
      </c>
      <c r="G13" s="163">
        <f t="shared" si="0"/>
        <v>0</v>
      </c>
      <c r="H13" s="219">
        <f>SUM(H11:H12)</f>
        <v>0</v>
      </c>
      <c r="I13" s="219">
        <f>SUM(I11:I12)</f>
        <v>0</v>
      </c>
      <c r="J13" s="164">
        <f t="shared" si="1"/>
        <v>0</v>
      </c>
      <c r="K13" s="59"/>
      <c r="L13" s="60"/>
      <c r="M13" s="52"/>
      <c r="N13" s="59"/>
      <c r="O13" s="59"/>
      <c r="P13" s="14"/>
      <c r="Q13" s="12"/>
    </row>
    <row r="14" spans="1:17" ht="12.75" customHeight="1" thickBo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6.5" thickBot="1">
      <c r="A15" s="124" t="s">
        <v>52</v>
      </c>
      <c r="B15" s="350" t="str">
        <f>'Tb 1 Literacy'!D4</f>
        <v>  </v>
      </c>
      <c r="C15" s="333"/>
      <c r="D15" s="333"/>
      <c r="E15" s="333"/>
      <c r="F15" s="333"/>
      <c r="G15" s="334"/>
      <c r="H15" s="140" t="s">
        <v>103</v>
      </c>
      <c r="I15" s="140"/>
      <c r="J15" s="141"/>
      <c r="K15" s="56"/>
      <c r="L15" s="56"/>
      <c r="M15" s="56"/>
      <c r="N15" s="56"/>
      <c r="O15" s="56"/>
      <c r="P15" s="12"/>
      <c r="Q15" s="12"/>
    </row>
    <row r="16" spans="1:17" ht="18" customHeight="1">
      <c r="A16" s="343" t="s">
        <v>15</v>
      </c>
      <c r="B16" s="294" t="s">
        <v>23</v>
      </c>
      <c r="C16" s="294" t="s">
        <v>115</v>
      </c>
      <c r="D16" s="294" t="s">
        <v>110</v>
      </c>
      <c r="E16" s="294" t="s">
        <v>19</v>
      </c>
      <c r="F16" s="294" t="s">
        <v>28</v>
      </c>
      <c r="G16" s="300" t="s">
        <v>22</v>
      </c>
      <c r="H16" s="366" t="s">
        <v>63</v>
      </c>
      <c r="I16" s="367"/>
      <c r="J16" s="368"/>
      <c r="K16" s="50"/>
      <c r="L16" s="329"/>
      <c r="M16" s="66"/>
      <c r="N16" s="66"/>
      <c r="O16" s="66"/>
      <c r="P16" s="12"/>
      <c r="Q16" s="12"/>
    </row>
    <row r="17" spans="1:17" ht="45" customHeight="1">
      <c r="A17" s="362"/>
      <c r="B17" s="311"/>
      <c r="C17" s="311"/>
      <c r="D17" s="311"/>
      <c r="E17" s="311"/>
      <c r="F17" s="311"/>
      <c r="G17" s="318"/>
      <c r="H17" s="18" t="s">
        <v>111</v>
      </c>
      <c r="I17" s="18" t="s">
        <v>112</v>
      </c>
      <c r="J17" s="126" t="s">
        <v>94</v>
      </c>
      <c r="K17" s="50"/>
      <c r="L17" s="329"/>
      <c r="M17" s="50"/>
      <c r="N17" s="50"/>
      <c r="O17" s="50"/>
      <c r="P17" s="12"/>
      <c r="Q17" s="12"/>
    </row>
    <row r="18" spans="1:17" ht="18" customHeight="1">
      <c r="A18" s="107" t="str">
        <f>'Tb 1 Literacy'!A9</f>
        <v>2014/2015</v>
      </c>
      <c r="B18" s="15"/>
      <c r="C18" s="15"/>
      <c r="D18" s="15"/>
      <c r="E18" s="15"/>
      <c r="F18" s="15"/>
      <c r="G18" s="17">
        <f aca="true" t="shared" si="2" ref="G18:G24">IF(E18=0,0,F18/E18)</f>
        <v>0</v>
      </c>
      <c r="H18" s="15"/>
      <c r="I18" s="15"/>
      <c r="J18" s="127">
        <f aca="true" t="shared" si="3" ref="J18:J24">IF(E18=0,0,I18/E18)</f>
        <v>0</v>
      </c>
      <c r="K18" s="57"/>
      <c r="L18" s="57"/>
      <c r="M18" s="57"/>
      <c r="N18" s="57"/>
      <c r="O18" s="61"/>
      <c r="P18" s="12"/>
      <c r="Q18" s="12"/>
    </row>
    <row r="19" spans="1:17" ht="18" customHeight="1">
      <c r="A19" s="107" t="str">
        <f>'Tb 1 Literacy'!A10</f>
        <v>2015/2016</v>
      </c>
      <c r="B19" s="15"/>
      <c r="C19" s="15"/>
      <c r="D19" s="15"/>
      <c r="E19" s="15"/>
      <c r="F19" s="15"/>
      <c r="G19" s="17">
        <f t="shared" si="2"/>
        <v>0</v>
      </c>
      <c r="H19" s="15"/>
      <c r="I19" s="15"/>
      <c r="J19" s="127">
        <f t="shared" si="3"/>
        <v>0</v>
      </c>
      <c r="K19" s="57"/>
      <c r="L19" s="57"/>
      <c r="M19" s="57"/>
      <c r="N19" s="57"/>
      <c r="O19" s="61"/>
      <c r="P19" s="12"/>
      <c r="Q19" s="12"/>
    </row>
    <row r="20" spans="1:17" ht="18" customHeight="1" thickBot="1">
      <c r="A20" s="133" t="str">
        <f>'Tb 1 Literacy'!A11</f>
        <v>2016/2017</v>
      </c>
      <c r="B20" s="213"/>
      <c r="C20" s="15"/>
      <c r="D20" s="15"/>
      <c r="E20" s="15"/>
      <c r="F20" s="15"/>
      <c r="G20" s="65">
        <f t="shared" si="2"/>
        <v>0</v>
      </c>
      <c r="H20" s="15"/>
      <c r="I20" s="15"/>
      <c r="J20" s="128">
        <f t="shared" si="3"/>
        <v>0</v>
      </c>
      <c r="K20" s="57"/>
      <c r="L20" s="57"/>
      <c r="M20" s="57"/>
      <c r="N20" s="57"/>
      <c r="O20" s="61"/>
      <c r="P20" s="12"/>
      <c r="Q20" s="12"/>
    </row>
    <row r="21" spans="1:17" ht="18" customHeight="1" thickBot="1">
      <c r="A21" s="220" t="s">
        <v>0</v>
      </c>
      <c r="B21" s="221">
        <f>SUM(B18:B20)</f>
        <v>0</v>
      </c>
      <c r="C21" s="221">
        <f>SUM(C18:C20)</f>
        <v>0</v>
      </c>
      <c r="D21" s="221">
        <f>SUM(D18:D20)</f>
        <v>0</v>
      </c>
      <c r="E21" s="221">
        <f>SUM(E18:E20)</f>
        <v>0</v>
      </c>
      <c r="F21" s="222">
        <f>SUM(F18:F20)</f>
        <v>0</v>
      </c>
      <c r="G21" s="163">
        <f t="shared" si="2"/>
        <v>0</v>
      </c>
      <c r="H21" s="223">
        <f>SUM(H18:H20)</f>
        <v>0</v>
      </c>
      <c r="I21" s="223">
        <f>SUM(I18:I20)</f>
        <v>0</v>
      </c>
      <c r="J21" s="225">
        <f t="shared" si="3"/>
        <v>0</v>
      </c>
      <c r="K21" s="55"/>
      <c r="L21" s="54"/>
      <c r="M21" s="55"/>
      <c r="N21" s="55"/>
      <c r="O21" s="61"/>
      <c r="P21" s="12"/>
      <c r="Q21" s="12"/>
    </row>
    <row r="22" spans="1:17" ht="18" customHeight="1">
      <c r="A22" s="117" t="str">
        <f>'Tb 1 Literacy'!A13</f>
        <v>2017/2018</v>
      </c>
      <c r="B22" s="92"/>
      <c r="C22" s="92"/>
      <c r="D22" s="92"/>
      <c r="E22" s="92"/>
      <c r="F22" s="92"/>
      <c r="G22" s="70">
        <f t="shared" si="2"/>
        <v>0</v>
      </c>
      <c r="H22" s="136"/>
      <c r="I22" s="136"/>
      <c r="J22" s="129">
        <f t="shared" si="3"/>
        <v>0</v>
      </c>
      <c r="K22" s="62"/>
      <c r="L22" s="62"/>
      <c r="M22" s="63"/>
      <c r="N22" s="63"/>
      <c r="O22" s="64"/>
      <c r="P22" s="12"/>
      <c r="Q22" s="12"/>
    </row>
    <row r="23" spans="1:17" ht="18" customHeight="1" thickBot="1">
      <c r="A23" s="111" t="str">
        <f>'Tb 1 Literacy'!A14</f>
        <v>2018/2019</v>
      </c>
      <c r="B23" s="69"/>
      <c r="C23" s="69"/>
      <c r="D23" s="69"/>
      <c r="E23" s="69"/>
      <c r="F23" s="69"/>
      <c r="G23" s="65">
        <f t="shared" si="2"/>
        <v>0</v>
      </c>
      <c r="H23" s="77"/>
      <c r="I23" s="77"/>
      <c r="J23" s="130">
        <f t="shared" si="3"/>
        <v>0</v>
      </c>
      <c r="K23" s="62"/>
      <c r="L23" s="62"/>
      <c r="M23" s="63"/>
      <c r="N23" s="63"/>
      <c r="O23" s="64"/>
      <c r="P23" s="12"/>
      <c r="Q23" s="12"/>
    </row>
    <row r="24" spans="1:17" ht="18" customHeight="1" thickBot="1">
      <c r="A24" s="162" t="s">
        <v>0</v>
      </c>
      <c r="B24" s="224">
        <f>SUM(B22:B23)</f>
        <v>0</v>
      </c>
      <c r="C24" s="224">
        <f>SUM(C22:C23)</f>
        <v>0</v>
      </c>
      <c r="D24" s="224">
        <f>SUM(D22:D23)</f>
        <v>0</v>
      </c>
      <c r="E24" s="224">
        <f>SUM(E22:E23)</f>
        <v>0</v>
      </c>
      <c r="F24" s="224">
        <f>SUM(F22:F23)</f>
        <v>0</v>
      </c>
      <c r="G24" s="163">
        <f t="shared" si="2"/>
        <v>0</v>
      </c>
      <c r="H24" s="219">
        <f>SUM(H22:H23)</f>
        <v>0</v>
      </c>
      <c r="I24" s="219">
        <f>SUM(I22:I23)</f>
        <v>0</v>
      </c>
      <c r="J24" s="226">
        <f t="shared" si="3"/>
        <v>0</v>
      </c>
      <c r="K24" s="142"/>
      <c r="L24" s="59"/>
      <c r="M24" s="58"/>
      <c r="N24" s="58"/>
      <c r="O24" s="64"/>
      <c r="P24" s="12"/>
      <c r="Q24" s="12"/>
    </row>
    <row r="25" spans="1:17" ht="18" customHeight="1" thickBot="1">
      <c r="A25" s="91"/>
      <c r="B25" s="91"/>
      <c r="C25" s="91"/>
      <c r="D25" s="91"/>
      <c r="E25" s="91"/>
      <c r="F25" s="170"/>
      <c r="G25" s="171"/>
      <c r="H25" s="86"/>
      <c r="I25" s="171"/>
      <c r="J25" s="172"/>
      <c r="K25" s="93"/>
      <c r="L25" s="93"/>
      <c r="M25" s="93"/>
      <c r="N25" s="12"/>
      <c r="O25" s="12"/>
      <c r="P25" s="12"/>
      <c r="Q25" s="12"/>
    </row>
    <row r="26" spans="1:17" ht="51.75" thickBot="1">
      <c r="A26" s="356" t="s">
        <v>121</v>
      </c>
      <c r="B26" s="357"/>
      <c r="C26" s="357"/>
      <c r="D26" s="357"/>
      <c r="E26" s="358"/>
      <c r="F26" s="165">
        <f>C10+C13+C21+C24</f>
        <v>0</v>
      </c>
      <c r="G26" s="166" t="s">
        <v>135</v>
      </c>
      <c r="H26" s="168">
        <f>C10+C13</f>
        <v>0</v>
      </c>
      <c r="I26" s="167" t="s">
        <v>134</v>
      </c>
      <c r="J26" s="169">
        <f>IF(F26=0,0,H26/F26)</f>
        <v>0</v>
      </c>
      <c r="K26" s="93"/>
      <c r="L26" s="93"/>
      <c r="M26" s="93"/>
      <c r="N26" s="12"/>
      <c r="O26" s="12"/>
      <c r="P26" s="12"/>
      <c r="Q26" s="12"/>
    </row>
    <row r="27" spans="1:17" ht="18" customHeight="1">
      <c r="A27" s="91"/>
      <c r="B27" s="91"/>
      <c r="C27" s="91"/>
      <c r="D27" s="91"/>
      <c r="E27" s="91"/>
      <c r="F27" s="170"/>
      <c r="G27" s="171"/>
      <c r="H27" s="86"/>
      <c r="I27" s="171"/>
      <c r="J27" s="172"/>
      <c r="K27" s="93"/>
      <c r="L27" s="93"/>
      <c r="M27" s="93"/>
      <c r="N27" s="12"/>
      <c r="O27" s="12"/>
      <c r="P27" s="12"/>
      <c r="Q27" s="12"/>
    </row>
    <row r="28" ht="19.5" customHeight="1" thickBot="1">
      <c r="A28" s="137" t="s">
        <v>2</v>
      </c>
    </row>
    <row r="29" spans="1:10" ht="19.5" customHeight="1">
      <c r="A29" s="319"/>
      <c r="B29" s="320"/>
      <c r="C29" s="320"/>
      <c r="D29" s="320"/>
      <c r="E29" s="320"/>
      <c r="F29" s="320"/>
      <c r="G29" s="320"/>
      <c r="H29" s="320"/>
      <c r="I29" s="320"/>
      <c r="J29" s="321"/>
    </row>
    <row r="30" spans="1:10" ht="19.5" customHeight="1">
      <c r="A30" s="322"/>
      <c r="B30" s="323"/>
      <c r="C30" s="323"/>
      <c r="D30" s="323"/>
      <c r="E30" s="323"/>
      <c r="F30" s="323"/>
      <c r="G30" s="323"/>
      <c r="H30" s="323"/>
      <c r="I30" s="323"/>
      <c r="J30" s="324"/>
    </row>
    <row r="31" spans="1:10" ht="19.5" customHeight="1" thickBot="1">
      <c r="A31" s="325"/>
      <c r="B31" s="326"/>
      <c r="C31" s="326"/>
      <c r="D31" s="326"/>
      <c r="E31" s="326"/>
      <c r="F31" s="326"/>
      <c r="G31" s="326"/>
      <c r="H31" s="326"/>
      <c r="I31" s="326"/>
      <c r="J31" s="327"/>
    </row>
  </sheetData>
  <sheetProtection password="CC1A" sheet="1"/>
  <mergeCells count="31">
    <mergeCell ref="L16:L17"/>
    <mergeCell ref="D16:D17"/>
    <mergeCell ref="L5:L6"/>
    <mergeCell ref="D5:D6"/>
    <mergeCell ref="K5:K6"/>
    <mergeCell ref="N5:N6"/>
    <mergeCell ref="F5:F6"/>
    <mergeCell ref="H16:J16"/>
    <mergeCell ref="B1:C1"/>
    <mergeCell ref="D1:H1"/>
    <mergeCell ref="H5:H6"/>
    <mergeCell ref="G5:G6"/>
    <mergeCell ref="E5:E6"/>
    <mergeCell ref="O5:O6"/>
    <mergeCell ref="A2:J2"/>
    <mergeCell ref="H4:J4"/>
    <mergeCell ref="B4:G4"/>
    <mergeCell ref="G16:G17"/>
    <mergeCell ref="J5:J6"/>
    <mergeCell ref="C5:C6"/>
    <mergeCell ref="B5:B6"/>
    <mergeCell ref="A29:J31"/>
    <mergeCell ref="A5:A6"/>
    <mergeCell ref="F16:F17"/>
    <mergeCell ref="I5:I6"/>
    <mergeCell ref="E16:E17"/>
    <mergeCell ref="B15:G15"/>
    <mergeCell ref="C16:C17"/>
    <mergeCell ref="A26:E26"/>
    <mergeCell ref="A16:A17"/>
    <mergeCell ref="B16:B17"/>
  </mergeCells>
  <hyperlinks>
    <hyperlink ref="A2:J2" r:id="rId1" display="https://www.etini.gov.uk/publications/information-requirements-training-success-and-apprenticeshipni-inspections"/>
  </hyperlinks>
  <printOptions/>
  <pageMargins left="0.7874015748031497" right="0.11811023622047245" top="0.7480314960629921" bottom="0.7480314960629921" header="0.31496062992125984" footer="0.31496062992125984"/>
  <pageSetup fitToHeight="1" fitToWidth="1" orientation="portrait" paperSize="9" scale="65" r:id="rId2"/>
  <headerFooter>
    <oddHeader>&amp;L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="85" zoomScaleNormal="85" zoomScalePageLayoutView="0" workbookViewId="0" topLeftCell="A1">
      <selection activeCell="B1" sqref="B1:C1"/>
    </sheetView>
  </sheetViews>
  <sheetFormatPr defaultColWidth="8.8515625" defaultRowHeight="12.75"/>
  <cols>
    <col min="1" max="1" width="17.140625" style="0" customWidth="1"/>
    <col min="2" max="2" width="11.8515625" style="0" customWidth="1"/>
    <col min="3" max="3" width="10.00390625" style="0" customWidth="1"/>
    <col min="4" max="4" width="10.57421875" style="0" customWidth="1"/>
    <col min="5" max="5" width="11.00390625" style="0" customWidth="1"/>
    <col min="6" max="6" width="14.00390625" style="0" customWidth="1"/>
    <col min="7" max="7" width="14.421875" style="0" customWidth="1"/>
    <col min="8" max="8" width="16.421875" style="0" customWidth="1"/>
    <col min="9" max="9" width="14.8515625" style="0" customWidth="1"/>
    <col min="10" max="10" width="18.57421875" style="0" customWidth="1"/>
    <col min="11" max="11" width="17.8515625" style="0" customWidth="1"/>
    <col min="12" max="12" width="9.7109375" style="0" customWidth="1"/>
    <col min="13" max="13" width="14.140625" style="0" customWidth="1"/>
    <col min="14" max="14" width="10.00390625" style="0" customWidth="1"/>
    <col min="15" max="15" width="9.28125" style="0" customWidth="1"/>
    <col min="16" max="16" width="11.7109375" style="0" customWidth="1"/>
    <col min="17" max="17" width="10.28125" style="0" customWidth="1"/>
    <col min="18" max="18" width="12.140625" style="0" customWidth="1"/>
  </cols>
  <sheetData>
    <row r="1" spans="1:11" ht="12.75">
      <c r="A1" s="228" t="str">
        <f>'Tb 1 Literacy'!A1</f>
        <v>Version</v>
      </c>
      <c r="B1" s="352">
        <f>'Tb 1 Literacy'!B1:C1</f>
        <v>43444</v>
      </c>
      <c r="C1" s="352"/>
      <c r="D1" s="353" t="str">
        <f>'Tb 1 Literacy'!D1:H1</f>
        <v>Please check the ETI website to ensure that you are using the latest version</v>
      </c>
      <c r="E1" s="353"/>
      <c r="F1" s="353"/>
      <c r="G1" s="353"/>
      <c r="H1" s="353"/>
      <c r="I1" s="229"/>
      <c r="J1" s="229"/>
      <c r="K1" s="229"/>
    </row>
    <row r="2" spans="1:11" ht="12.75">
      <c r="A2" s="351" t="str">
        <f>'Tb 1 Literacy'!A2:J2</f>
        <v>https://www.etini.gov.uk/publications/information-requirements-training-success-and-apprenticeshipni-inspections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ht="13.5" thickBot="1"/>
    <row r="4" spans="1:21" ht="17.25" customHeight="1" thickBot="1">
      <c r="A4" s="178" t="s">
        <v>52</v>
      </c>
      <c r="B4" s="380" t="str">
        <f>'Tb 1 Literacy'!D4</f>
        <v>  </v>
      </c>
      <c r="C4" s="380"/>
      <c r="D4" s="380"/>
      <c r="E4" s="380"/>
      <c r="F4" s="380"/>
      <c r="G4" s="380"/>
      <c r="H4" s="381" t="s">
        <v>151</v>
      </c>
      <c r="I4" s="381"/>
      <c r="J4" s="381"/>
      <c r="K4" s="382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39.75" customHeight="1" thickBot="1">
      <c r="A5" s="383" t="s">
        <v>96</v>
      </c>
      <c r="B5" s="378" t="s">
        <v>23</v>
      </c>
      <c r="C5" s="311" t="s">
        <v>113</v>
      </c>
      <c r="D5" s="311" t="s">
        <v>62</v>
      </c>
      <c r="E5" s="378" t="s">
        <v>19</v>
      </c>
      <c r="F5" s="378" t="s">
        <v>97</v>
      </c>
      <c r="G5" s="318" t="s">
        <v>98</v>
      </c>
      <c r="H5" s="374" t="s">
        <v>132</v>
      </c>
      <c r="I5" s="374" t="s">
        <v>155</v>
      </c>
      <c r="J5" s="318" t="s">
        <v>156</v>
      </c>
      <c r="K5" s="332" t="s">
        <v>154</v>
      </c>
      <c r="L5" s="3"/>
      <c r="M5" s="392" t="s">
        <v>164</v>
      </c>
      <c r="N5" s="392"/>
      <c r="O5" s="392"/>
      <c r="P5" s="392" t="s">
        <v>167</v>
      </c>
      <c r="Q5" s="392"/>
      <c r="R5" s="3"/>
      <c r="S5" s="3"/>
      <c r="T5" s="3"/>
      <c r="U5" s="3"/>
    </row>
    <row r="6" spans="1:21" ht="39.75" customHeight="1">
      <c r="A6" s="384"/>
      <c r="B6" s="379"/>
      <c r="C6" s="377"/>
      <c r="D6" s="377"/>
      <c r="E6" s="379"/>
      <c r="F6" s="379"/>
      <c r="G6" s="376"/>
      <c r="H6" s="375"/>
      <c r="I6" s="375"/>
      <c r="J6" s="376"/>
      <c r="K6" s="388"/>
      <c r="L6" s="3"/>
      <c r="M6" s="241"/>
      <c r="N6" s="242" t="s">
        <v>157</v>
      </c>
      <c r="O6" s="242" t="s">
        <v>158</v>
      </c>
      <c r="P6" s="250" t="s">
        <v>165</v>
      </c>
      <c r="Q6" s="251" t="s">
        <v>166</v>
      </c>
      <c r="R6" s="3"/>
      <c r="S6" s="3"/>
      <c r="T6" s="3"/>
      <c r="U6" s="3"/>
    </row>
    <row r="7" spans="1:21" ht="18" customHeight="1" thickBot="1">
      <c r="A7" s="145" t="s">
        <v>99</v>
      </c>
      <c r="B7" s="75">
        <f>'Tb 1 Literacy'!B12</f>
        <v>0</v>
      </c>
      <c r="C7" s="75">
        <f>'Tb 1 Literacy'!C12+'Tb 1 Literacy'!C15</f>
        <v>0</v>
      </c>
      <c r="D7" s="75">
        <f>'Tb 1 Literacy'!D12</f>
        <v>0</v>
      </c>
      <c r="E7" s="146">
        <f>'Tb 1 Literacy'!E12</f>
        <v>0</v>
      </c>
      <c r="F7" s="146">
        <f>'Tb 1 Literacy'!F12</f>
        <v>0</v>
      </c>
      <c r="G7" s="17">
        <f>IF(F7=0,0,F7/E7)</f>
        <v>0</v>
      </c>
      <c r="H7" s="147">
        <f>'Tb 1 Literacy'!H12</f>
        <v>0</v>
      </c>
      <c r="I7" s="148">
        <f>'Tb 1 Literacy'!I12</f>
        <v>0</v>
      </c>
      <c r="J7" s="17">
        <f>IF(I7=0,0,I7/E7)</f>
        <v>0</v>
      </c>
      <c r="K7" s="149"/>
      <c r="L7" s="3"/>
      <c r="M7" s="246"/>
      <c r="N7" s="247"/>
      <c r="O7" s="247"/>
      <c r="P7" s="252">
        <f>'Tb 1 Literacy'!F45</f>
        <v>0</v>
      </c>
      <c r="Q7" s="264">
        <f>'Tb 1 Literacy'!H45</f>
        <v>0</v>
      </c>
      <c r="R7" s="3"/>
      <c r="S7" s="3"/>
      <c r="T7" s="3"/>
      <c r="U7" s="3"/>
    </row>
    <row r="8" spans="1:21" ht="18" customHeight="1">
      <c r="A8" s="145" t="s">
        <v>100</v>
      </c>
      <c r="B8" s="75">
        <f>'Tb 1 Literacy'!B22+'Tb 1 Literacy'!B26</f>
        <v>0</v>
      </c>
      <c r="C8" s="75">
        <f>'Tb 1 Literacy'!C22+'Tb 1 Literacy'!C26</f>
        <v>0</v>
      </c>
      <c r="D8" s="75">
        <f>'Tb 1 Literacy'!D22+'Tb 1 Literacy'!D26</f>
        <v>0</v>
      </c>
      <c r="E8" s="75">
        <f>'Tb 1 Literacy'!E22+'Tb 1 Literacy'!E26</f>
        <v>0</v>
      </c>
      <c r="F8" s="75">
        <f>'Tb 1 Literacy'!F22+'Tb 1 Literacy'!F26</f>
        <v>0</v>
      </c>
      <c r="G8" s="17">
        <f>IF(F8=0,0,F8/E8)</f>
        <v>0</v>
      </c>
      <c r="H8" s="147">
        <f>'Tb 1 Literacy'!H22+'Tb 1 Literacy'!H26</f>
        <v>0</v>
      </c>
      <c r="I8" s="148">
        <f>'Tb 1 Literacy'!I22+'Tb 1 Literacy'!I26</f>
        <v>0</v>
      </c>
      <c r="J8" s="17">
        <f>IF(I8=0,0,I8/E8)</f>
        <v>0</v>
      </c>
      <c r="K8" s="149"/>
      <c r="L8" s="3"/>
      <c r="M8" s="243" t="s">
        <v>159</v>
      </c>
      <c r="N8" s="244">
        <f>'Tb 1 Literacy'!E26+'Tb 1 Literacy'!E29</f>
        <v>0</v>
      </c>
      <c r="O8" s="253">
        <f>'Tb 1 Literacy'!F26+'Tb 1 Literacy'!F29</f>
        <v>0</v>
      </c>
      <c r="P8" s="280">
        <f>IF(N8=0,0,O8/N8)</f>
        <v>0</v>
      </c>
      <c r="R8" s="3"/>
      <c r="S8" s="3"/>
      <c r="T8" s="3"/>
      <c r="U8" s="3"/>
    </row>
    <row r="9" spans="1:21" ht="18" customHeight="1" thickBot="1">
      <c r="A9" s="150" t="s">
        <v>101</v>
      </c>
      <c r="B9" s="151">
        <f>'Tb 1 Literacy'!B36+'Tb 1 Literacy'!B40</f>
        <v>0</v>
      </c>
      <c r="C9" s="151">
        <f>'Tb 1 Literacy'!C36+'Tb 1 Literacy'!C40</f>
        <v>0</v>
      </c>
      <c r="D9" s="151">
        <f>'Tb 1 Literacy'!D36+'Tb 1 Literacy'!D40</f>
        <v>0</v>
      </c>
      <c r="E9" s="151">
        <f>'Tb 1 Literacy'!E36+'Tb 1 Literacy'!E40</f>
        <v>0</v>
      </c>
      <c r="F9" s="151">
        <f>'Tb 1 Literacy'!F36+'Tb 1 Literacy'!F40</f>
        <v>0</v>
      </c>
      <c r="G9" s="65">
        <f>IF(F9=0,0,F9/E9)</f>
        <v>0</v>
      </c>
      <c r="H9" s="233">
        <f>'Tb 1 Literacy'!H36+'Tb 1 Literacy'!H40</f>
        <v>0</v>
      </c>
      <c r="I9" s="234">
        <f>'Tb 1 Literacy'!I36+'Tb 1 Literacy'!I40</f>
        <v>0</v>
      </c>
      <c r="J9" s="85"/>
      <c r="K9" s="119">
        <f>IF(I9=0,0,I9/E9)</f>
        <v>0</v>
      </c>
      <c r="L9" s="3"/>
      <c r="M9" s="256" t="s">
        <v>160</v>
      </c>
      <c r="N9" s="257">
        <f>'Tb 1 Literacy'!E40+'Tb 1 Literacy'!E43</f>
        <v>0</v>
      </c>
      <c r="O9" s="258">
        <f>'Tb 1 Literacy'!F40+'Tb 1 Literacy'!F43</f>
        <v>0</v>
      </c>
      <c r="P9" s="281">
        <f>IF(N9=0,0,O9/N9)</f>
        <v>0</v>
      </c>
      <c r="Q9" s="3"/>
      <c r="R9" s="3"/>
      <c r="S9" s="3"/>
      <c r="T9" s="3"/>
      <c r="U9" s="3"/>
    </row>
    <row r="10" spans="1:21" ht="18" customHeight="1" thickBot="1">
      <c r="A10" s="220" t="s">
        <v>0</v>
      </c>
      <c r="B10" s="235">
        <f>SUM(B7:B9)</f>
        <v>0</v>
      </c>
      <c r="C10" s="222">
        <f>SUM(C7:C9)</f>
        <v>0</v>
      </c>
      <c r="D10" s="222">
        <f>SUM(D7:D9)</f>
        <v>0</v>
      </c>
      <c r="E10" s="222">
        <f>SUM(E7:E9)</f>
        <v>0</v>
      </c>
      <c r="F10" s="222">
        <f>SUM(F7:F9)</f>
        <v>0</v>
      </c>
      <c r="G10" s="236">
        <f>IF(F10=0,0,F10/E10)</f>
        <v>0</v>
      </c>
      <c r="H10" s="237">
        <f>SUM(H7:H9)</f>
        <v>0</v>
      </c>
      <c r="I10" s="222">
        <f>SUM(I7:I9)</f>
        <v>0</v>
      </c>
      <c r="J10" s="236">
        <f>IF(I10=0,0,((I7+I8)/(E7+E8)))</f>
        <v>0</v>
      </c>
      <c r="K10" s="238">
        <f>IF(I10=0,0,I10/E10)</f>
        <v>0</v>
      </c>
      <c r="L10" s="3"/>
      <c r="M10" s="259"/>
      <c r="N10" s="260"/>
      <c r="O10" s="260"/>
      <c r="P10" s="82"/>
      <c r="Q10" s="3"/>
      <c r="R10" s="3"/>
      <c r="S10" s="3"/>
      <c r="T10" s="3"/>
      <c r="U10" s="3"/>
    </row>
    <row r="11" spans="1:21" ht="18" customHeight="1" thickBot="1">
      <c r="A11" s="391"/>
      <c r="B11" s="391"/>
      <c r="C11" s="391"/>
      <c r="D11" s="93"/>
      <c r="E11" s="94"/>
      <c r="F11" s="93"/>
      <c r="G11" s="64"/>
      <c r="H11" s="3"/>
      <c r="I11" s="3"/>
      <c r="J11" s="3"/>
      <c r="K11" s="3"/>
      <c r="L11" s="3"/>
      <c r="Q11" s="3"/>
      <c r="R11" s="3"/>
      <c r="S11" s="3"/>
      <c r="T11" s="3"/>
      <c r="U11" s="3"/>
    </row>
    <row r="12" spans="1:21" ht="16.5" thickBot="1">
      <c r="A12" s="178" t="s">
        <v>52</v>
      </c>
      <c r="B12" s="380" t="str">
        <f>'Tb 1 Literacy'!D4</f>
        <v>  </v>
      </c>
      <c r="C12" s="380"/>
      <c r="D12" s="380"/>
      <c r="E12" s="380"/>
      <c r="F12" s="380"/>
      <c r="G12" s="380"/>
      <c r="H12" s="381" t="s">
        <v>152</v>
      </c>
      <c r="I12" s="381"/>
      <c r="J12" s="381"/>
      <c r="K12" s="382"/>
      <c r="L12" s="3"/>
      <c r="M12" s="255"/>
      <c r="N12" s="2"/>
      <c r="O12" s="255"/>
      <c r="Q12" s="3"/>
      <c r="R12" s="3"/>
      <c r="S12" s="3"/>
      <c r="T12" s="3"/>
      <c r="U12" s="3"/>
    </row>
    <row r="13" spans="1:21" ht="39.75" customHeight="1" thickBot="1">
      <c r="A13" s="394" t="s">
        <v>96</v>
      </c>
      <c r="B13" s="389" t="s">
        <v>23</v>
      </c>
      <c r="C13" s="331" t="s">
        <v>114</v>
      </c>
      <c r="D13" s="365" t="s">
        <v>62</v>
      </c>
      <c r="E13" s="385" t="s">
        <v>19</v>
      </c>
      <c r="F13" s="385" t="s">
        <v>97</v>
      </c>
      <c r="G13" s="317" t="s">
        <v>98</v>
      </c>
      <c r="H13" s="374" t="s">
        <v>132</v>
      </c>
      <c r="I13" s="374" t="s">
        <v>155</v>
      </c>
      <c r="J13" s="318" t="s">
        <v>156</v>
      </c>
      <c r="K13" s="332" t="s">
        <v>154</v>
      </c>
      <c r="L13" s="3"/>
      <c r="M13" s="392" t="s">
        <v>164</v>
      </c>
      <c r="N13" s="392"/>
      <c r="O13" s="392"/>
      <c r="P13" s="392" t="s">
        <v>167</v>
      </c>
      <c r="Q13" s="392"/>
      <c r="R13" s="3"/>
      <c r="S13" s="3"/>
      <c r="T13" s="3"/>
      <c r="U13" s="3"/>
    </row>
    <row r="14" spans="1:21" ht="39.75" customHeight="1">
      <c r="A14" s="383"/>
      <c r="B14" s="390"/>
      <c r="C14" s="311"/>
      <c r="D14" s="310"/>
      <c r="E14" s="378"/>
      <c r="F14" s="378"/>
      <c r="G14" s="318"/>
      <c r="H14" s="375"/>
      <c r="I14" s="375"/>
      <c r="J14" s="376"/>
      <c r="K14" s="388"/>
      <c r="L14" s="96"/>
      <c r="M14" s="241"/>
      <c r="N14" s="242" t="s">
        <v>157</v>
      </c>
      <c r="O14" s="242" t="s">
        <v>158</v>
      </c>
      <c r="P14" s="250" t="s">
        <v>165</v>
      </c>
      <c r="Q14" s="251" t="s">
        <v>166</v>
      </c>
      <c r="R14" s="3"/>
      <c r="S14" s="3"/>
      <c r="T14" s="3"/>
      <c r="U14" s="3"/>
    </row>
    <row r="15" spans="1:21" ht="18" customHeight="1" thickBot="1">
      <c r="A15" s="145" t="s">
        <v>99</v>
      </c>
      <c r="B15" s="74">
        <f>'Tb 2 Numeracy'!B12</f>
        <v>0</v>
      </c>
      <c r="C15" s="74">
        <f>'Tb 2 Numeracy'!C12</f>
        <v>0</v>
      </c>
      <c r="D15" s="74">
        <f>'Tb 2 Numeracy'!D12</f>
        <v>0</v>
      </c>
      <c r="E15" s="74">
        <f>'Tb 2 Numeracy'!E12</f>
        <v>0</v>
      </c>
      <c r="F15" s="74">
        <f>'Tb 2 Numeracy'!F12</f>
        <v>0</v>
      </c>
      <c r="G15" s="65">
        <f>IF(F15=0,0,F15/E15)</f>
        <v>0</v>
      </c>
      <c r="H15" s="89">
        <f>'Tb 2 Numeracy'!H12</f>
        <v>0</v>
      </c>
      <c r="I15" s="89">
        <f>'Tb 2 Numeracy'!I12</f>
        <v>0</v>
      </c>
      <c r="J15" s="65">
        <f>IF(I15=0,0,I15/F15)</f>
        <v>0</v>
      </c>
      <c r="K15" s="84"/>
      <c r="L15" s="97"/>
      <c r="M15" s="249"/>
      <c r="N15" s="247"/>
      <c r="O15" s="247"/>
      <c r="P15" s="252">
        <f>'Tb 2 Numeracy'!F45</f>
        <v>0</v>
      </c>
      <c r="Q15" s="248">
        <f>'Tb 2 Numeracy'!H45</f>
        <v>0</v>
      </c>
      <c r="R15" s="3"/>
      <c r="S15" s="3"/>
      <c r="T15" s="3"/>
      <c r="U15" s="3"/>
    </row>
    <row r="16" spans="1:21" ht="18" customHeight="1">
      <c r="A16" s="145" t="s">
        <v>100</v>
      </c>
      <c r="B16" s="74">
        <f>'Tb 2 Numeracy'!B22+'Tb 2 Numeracy'!B26</f>
        <v>0</v>
      </c>
      <c r="C16" s="74">
        <f>'Tb 2 Numeracy'!C22+'Tb 2 Numeracy'!C26</f>
        <v>0</v>
      </c>
      <c r="D16" s="74">
        <f>'Tb 2 Numeracy'!D22+'Tb 2 Numeracy'!D26</f>
        <v>0</v>
      </c>
      <c r="E16" s="74">
        <f>'Tb 2 Numeracy'!E22+'Tb 2 Numeracy'!E26</f>
        <v>0</v>
      </c>
      <c r="F16" s="74">
        <f>'Tb 2 Numeracy'!F22+'Tb 2 Numeracy'!F26</f>
        <v>0</v>
      </c>
      <c r="G16" s="17">
        <f>IF(F16=0,0,F16/E16)</f>
        <v>0</v>
      </c>
      <c r="H16" s="90">
        <f>'Tb 2 Numeracy'!H22+'Tb 2 Numeracy'!H25</f>
        <v>0</v>
      </c>
      <c r="I16" s="90">
        <f>'Tb 2 Numeracy'!I22+'Tb 2 Numeracy'!I25</f>
        <v>0</v>
      </c>
      <c r="J16" s="65">
        <f>IF(I16=0,0,I16/E16)</f>
        <v>0</v>
      </c>
      <c r="K16" s="84"/>
      <c r="L16" s="97"/>
      <c r="M16" s="243" t="s">
        <v>161</v>
      </c>
      <c r="N16" s="245">
        <f>'Tb 2 Numeracy'!E26+'Tb 2 Numeracy'!E29</f>
        <v>0</v>
      </c>
      <c r="O16" s="254">
        <f>'Tb 2 Numeracy'!F26+'Tb 2 Numeracy'!F29</f>
        <v>0</v>
      </c>
      <c r="P16" s="280">
        <f>IF(N16=0,0,O16/N16)</f>
        <v>0</v>
      </c>
      <c r="Q16" s="3"/>
      <c r="R16" s="3"/>
      <c r="S16" s="3"/>
      <c r="T16" s="3"/>
      <c r="U16" s="3"/>
    </row>
    <row r="17" spans="1:21" ht="18" customHeight="1" thickBot="1">
      <c r="A17" s="150" t="s">
        <v>101</v>
      </c>
      <c r="B17" s="143">
        <f>'Tb 2 Numeracy'!B36+'Tb 2 Numeracy'!B40</f>
        <v>0</v>
      </c>
      <c r="C17" s="143">
        <f>'Tb 2 Numeracy'!C36+'Tb 2 Numeracy'!C40</f>
        <v>0</v>
      </c>
      <c r="D17" s="143">
        <f>'Tb 2 Numeracy'!D36+'Tb 2 Numeracy'!D40</f>
        <v>0</v>
      </c>
      <c r="E17" s="143">
        <f>'Tb 2 Numeracy'!E36+'Tb 2 Numeracy'!E40</f>
        <v>0</v>
      </c>
      <c r="F17" s="143">
        <f>'Tb 2 Numeracy'!F36+'Tb 2 Numeracy'!F40</f>
        <v>0</v>
      </c>
      <c r="G17" s="65">
        <f>IF(F17=0,0,F17/E17)</f>
        <v>0</v>
      </c>
      <c r="H17" s="89">
        <f>'Tb 2 Numeracy'!H36+'Tb 2 Numeracy'!H40</f>
        <v>0</v>
      </c>
      <c r="I17" s="89">
        <f>'Tb 2 Numeracy'!I36+'Tb 2 Numeracy'!I40</f>
        <v>0</v>
      </c>
      <c r="J17" s="85"/>
      <c r="K17" s="72">
        <f>IF(I17=0,0,I17/E17)</f>
        <v>0</v>
      </c>
      <c r="L17" s="97"/>
      <c r="M17" s="256" t="s">
        <v>162</v>
      </c>
      <c r="N17" s="261">
        <f>'Tb 2 Numeracy'!E40+'Tb 2 Numeracy'!E43</f>
        <v>0</v>
      </c>
      <c r="O17" s="263">
        <f>'Tb 2 Numeracy'!F40+'Tb 2 Numeracy'!F43</f>
        <v>0</v>
      </c>
      <c r="P17" s="281">
        <f>IF(N17=0,0,O17/N17)</f>
        <v>0</v>
      </c>
      <c r="Q17" s="3"/>
      <c r="R17" s="3"/>
      <c r="S17" s="3"/>
      <c r="T17" s="3"/>
      <c r="U17" s="3"/>
    </row>
    <row r="18" spans="1:21" ht="18" customHeight="1" thickBot="1">
      <c r="A18" s="220" t="s">
        <v>0</v>
      </c>
      <c r="B18" s="239">
        <f>SUM(B15:B17)</f>
        <v>0</v>
      </c>
      <c r="C18" s="221">
        <f>SUM(C15:C17)</f>
        <v>0</v>
      </c>
      <c r="D18" s="221">
        <f>SUM(D15:D17)</f>
        <v>0</v>
      </c>
      <c r="E18" s="221">
        <f>SUM(E15:E17)</f>
        <v>0</v>
      </c>
      <c r="F18" s="221">
        <f>SUM(F15:F17)</f>
        <v>0</v>
      </c>
      <c r="G18" s="236">
        <f>IF(F18=0,0,F18/E18)</f>
        <v>0</v>
      </c>
      <c r="H18" s="237">
        <f>SUM(H15:H17)</f>
        <v>0</v>
      </c>
      <c r="I18" s="222">
        <f>SUM(I15:I17)</f>
        <v>0</v>
      </c>
      <c r="J18" s="236">
        <f>IF(I18=0,0,((I15+I16)/(E15+E16)))</f>
        <v>0</v>
      </c>
      <c r="K18" s="238">
        <f>IF(I18=0,0,I18/E18)</f>
        <v>0</v>
      </c>
      <c r="L18" s="3"/>
      <c r="M18" s="81"/>
      <c r="N18" s="262"/>
      <c r="O18" s="262"/>
      <c r="P18" s="82"/>
      <c r="Q18" s="3"/>
      <c r="R18" s="3"/>
      <c r="S18" s="3"/>
      <c r="T18" s="3"/>
      <c r="U18" s="3"/>
    </row>
    <row r="19" spans="1:21" ht="19.5" customHeight="1">
      <c r="A19" s="391"/>
      <c r="B19" s="391"/>
      <c r="C19" s="391"/>
      <c r="D19" s="93"/>
      <c r="E19" s="94"/>
      <c r="F19" s="93"/>
      <c r="G19" s="6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3.5" thickBot="1">
      <c r="A20" s="91"/>
      <c r="B20" s="91"/>
      <c r="C20" s="91"/>
      <c r="D20" s="93"/>
      <c r="E20" s="94"/>
      <c r="F20" s="93"/>
      <c r="G20" s="6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6.5" thickBot="1">
      <c r="A21" s="178" t="s">
        <v>52</v>
      </c>
      <c r="B21" s="386" t="str">
        <f>'Tb 1 Literacy'!D4</f>
        <v>  </v>
      </c>
      <c r="C21" s="333"/>
      <c r="D21" s="333"/>
      <c r="E21" s="333"/>
      <c r="F21" s="333"/>
      <c r="G21" s="387"/>
      <c r="H21" s="381" t="s">
        <v>153</v>
      </c>
      <c r="I21" s="381"/>
      <c r="J21" s="381"/>
      <c r="K21" s="382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39.75" customHeight="1" thickBot="1">
      <c r="A22" s="393" t="s">
        <v>96</v>
      </c>
      <c r="B22" s="389" t="s">
        <v>23</v>
      </c>
      <c r="C22" s="331" t="s">
        <v>115</v>
      </c>
      <c r="D22" s="365" t="s">
        <v>62</v>
      </c>
      <c r="E22" s="385" t="s">
        <v>19</v>
      </c>
      <c r="F22" s="385" t="s">
        <v>97</v>
      </c>
      <c r="G22" s="317" t="s">
        <v>98</v>
      </c>
      <c r="H22" s="374" t="s">
        <v>132</v>
      </c>
      <c r="I22" s="374" t="s">
        <v>155</v>
      </c>
      <c r="J22" s="318" t="s">
        <v>156</v>
      </c>
      <c r="K22" s="332" t="s">
        <v>154</v>
      </c>
      <c r="L22" s="3"/>
      <c r="M22" s="3"/>
      <c r="N22" s="3"/>
      <c r="O22" s="3"/>
      <c r="P22" s="392" t="s">
        <v>167</v>
      </c>
      <c r="Q22" s="392"/>
      <c r="R22" s="3"/>
      <c r="S22" s="3"/>
      <c r="T22" s="3"/>
      <c r="U22" s="3"/>
    </row>
    <row r="23" spans="1:21" ht="39.75" customHeight="1">
      <c r="A23" s="384"/>
      <c r="B23" s="390"/>
      <c r="C23" s="311"/>
      <c r="D23" s="310"/>
      <c r="E23" s="378"/>
      <c r="F23" s="378"/>
      <c r="G23" s="318"/>
      <c r="H23" s="375"/>
      <c r="I23" s="375"/>
      <c r="J23" s="376"/>
      <c r="K23" s="388"/>
      <c r="L23" s="3"/>
      <c r="M23" s="68"/>
      <c r="N23" s="68"/>
      <c r="O23" s="68"/>
      <c r="P23" s="250" t="s">
        <v>165</v>
      </c>
      <c r="Q23" s="251" t="s">
        <v>166</v>
      </c>
      <c r="R23" s="3"/>
      <c r="S23" s="3"/>
      <c r="T23" s="3"/>
      <c r="U23" s="3"/>
    </row>
    <row r="24" spans="1:21" ht="18" customHeight="1" thickBot="1">
      <c r="A24" s="145" t="s">
        <v>100</v>
      </c>
      <c r="B24" s="74">
        <f>'Tb 3 ICT'!B10</f>
        <v>0</v>
      </c>
      <c r="C24" s="75">
        <f>'Tb 3 ICT'!C10+'Tb 3 ICT'!C13</f>
        <v>0</v>
      </c>
      <c r="D24" s="75">
        <f>'Tb 3 ICT'!D10</f>
        <v>0</v>
      </c>
      <c r="E24" s="75">
        <f>'Tb 3 ICT'!E10</f>
        <v>0</v>
      </c>
      <c r="F24" s="75">
        <f>'Tb 3 ICT'!F10</f>
        <v>0</v>
      </c>
      <c r="G24" s="17">
        <f>IF(F24=0,0,F24/E24)</f>
        <v>0</v>
      </c>
      <c r="H24" s="90">
        <f>'Tb 3 ICT'!H10</f>
        <v>0</v>
      </c>
      <c r="I24" s="88">
        <f>'Tb 3 ICT'!I10</f>
        <v>0</v>
      </c>
      <c r="J24" s="65">
        <f>IF(I24=0,0,I24/E24)</f>
        <v>0</v>
      </c>
      <c r="K24" s="152"/>
      <c r="L24" s="3"/>
      <c r="M24" s="73"/>
      <c r="N24" s="73"/>
      <c r="O24" s="73"/>
      <c r="P24" s="252">
        <f>'Tb 3 ICT'!F26</f>
        <v>0</v>
      </c>
      <c r="Q24" s="248">
        <f>'Tb 3 ICT'!H26</f>
        <v>0</v>
      </c>
      <c r="R24" s="3"/>
      <c r="S24" s="3"/>
      <c r="T24" s="3"/>
      <c r="U24" s="3"/>
    </row>
    <row r="25" spans="1:21" ht="18" customHeight="1" thickBot="1">
      <c r="A25" s="150" t="s">
        <v>101</v>
      </c>
      <c r="B25" s="143">
        <f>'Tb 3 ICT'!B21</f>
        <v>0</v>
      </c>
      <c r="C25" s="151">
        <f>'Tb 3 ICT'!C21+'Tb 3 ICT'!C24</f>
        <v>0</v>
      </c>
      <c r="D25" s="151">
        <f>'Tb 3 ICT'!D21</f>
        <v>0</v>
      </c>
      <c r="E25" s="151">
        <f>'Tb 3 ICT'!E21</f>
        <v>0</v>
      </c>
      <c r="F25" s="151">
        <f>'Tb 3 ICT'!F21</f>
        <v>0</v>
      </c>
      <c r="G25" s="65">
        <f>IF(F25=0,0,F25/E25)</f>
        <v>0</v>
      </c>
      <c r="H25" s="89">
        <f>'Tb 3 ICT'!H21</f>
        <v>0</v>
      </c>
      <c r="I25" s="144">
        <f>'Tb 3 ICT'!I21</f>
        <v>0</v>
      </c>
      <c r="J25" s="85"/>
      <c r="K25" s="119">
        <f>IF(I25=0,0,I25/E25)</f>
        <v>0</v>
      </c>
      <c r="L25" s="3"/>
      <c r="M25" s="68"/>
      <c r="N25" s="68"/>
      <c r="O25" s="68"/>
      <c r="P25" s="67"/>
      <c r="Q25" s="3"/>
      <c r="R25" s="3"/>
      <c r="S25" s="3"/>
      <c r="T25" s="3"/>
      <c r="U25" s="3"/>
    </row>
    <row r="26" spans="1:21" ht="18" customHeight="1" thickBot="1">
      <c r="A26" s="220" t="s">
        <v>0</v>
      </c>
      <c r="B26" s="239">
        <f>SUM(B24:B25)</f>
        <v>0</v>
      </c>
      <c r="C26" s="221">
        <f>SUM(C24:C25)</f>
        <v>0</v>
      </c>
      <c r="D26" s="221">
        <f>SUM(D24:D25)</f>
        <v>0</v>
      </c>
      <c r="E26" s="221">
        <f>SUM(E24:E25)</f>
        <v>0</v>
      </c>
      <c r="F26" s="221">
        <f>SUM(F24:F25)</f>
        <v>0</v>
      </c>
      <c r="G26" s="236">
        <f>IF(F26=0,0,F26/E26)</f>
        <v>0</v>
      </c>
      <c r="H26" s="222">
        <f>SUM(H24:H25)</f>
        <v>0</v>
      </c>
      <c r="I26" s="222">
        <f>SUM(I24:I25)</f>
        <v>0</v>
      </c>
      <c r="J26" s="163">
        <f>IF(I26=0,0,I26/(E26-E25))</f>
        <v>0</v>
      </c>
      <c r="K26" s="238">
        <f>IF(I26=0,0,I26/E26)</f>
        <v>0</v>
      </c>
      <c r="L26" s="3"/>
      <c r="M26" s="73"/>
      <c r="N26" s="73"/>
      <c r="O26" s="73"/>
      <c r="P26" s="67"/>
      <c r="Q26" s="3"/>
      <c r="R26" s="3"/>
      <c r="S26" s="3"/>
      <c r="T26" s="3"/>
      <c r="U26" s="3"/>
    </row>
    <row r="27" spans="1:21" ht="18" customHeight="1">
      <c r="A27" s="179"/>
      <c r="B27" s="179"/>
      <c r="C27" s="157"/>
      <c r="D27" s="54"/>
      <c r="E27" s="54"/>
      <c r="F27" s="54"/>
      <c r="G27" s="52"/>
      <c r="H27" s="52"/>
      <c r="I27" s="54"/>
      <c r="J27" s="52"/>
      <c r="K27" s="52"/>
      <c r="L27" s="87"/>
      <c r="M27" s="73"/>
      <c r="N27" s="73"/>
      <c r="O27" s="73"/>
      <c r="P27" s="67"/>
      <c r="Q27" s="3"/>
      <c r="R27" s="3"/>
      <c r="S27" s="3"/>
      <c r="T27" s="3"/>
      <c r="U27" s="3"/>
    </row>
    <row r="28" spans="1:21" ht="18" customHeight="1">
      <c r="A28" s="179"/>
      <c r="B28" s="179"/>
      <c r="C28" s="157"/>
      <c r="D28" s="54"/>
      <c r="E28" s="54"/>
      <c r="F28" s="54"/>
      <c r="G28" s="52"/>
      <c r="H28" s="52"/>
      <c r="I28" s="54"/>
      <c r="J28" s="52"/>
      <c r="K28" s="52"/>
      <c r="L28" s="87"/>
      <c r="M28" s="73"/>
      <c r="N28" s="73"/>
      <c r="O28" s="73"/>
      <c r="P28" s="67"/>
      <c r="Q28" s="3"/>
      <c r="R28" s="3"/>
      <c r="S28" s="3"/>
      <c r="T28" s="3"/>
      <c r="U28" s="3"/>
    </row>
    <row r="29" spans="1:21" ht="13.5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68"/>
      <c r="N29" s="68"/>
      <c r="O29" s="68"/>
      <c r="P29" s="67"/>
      <c r="Q29" s="3"/>
      <c r="R29" s="3"/>
      <c r="S29" s="3"/>
      <c r="T29" s="3"/>
      <c r="U29" s="3"/>
    </row>
    <row r="30" spans="1:13" ht="19.5" customHeight="1" thickBot="1">
      <c r="A30" s="180" t="s">
        <v>52</v>
      </c>
      <c r="B30" s="140" t="str">
        <f>'Tb 1 Literacy'!D4</f>
        <v>  </v>
      </c>
      <c r="C30" s="140"/>
      <c r="D30" s="140"/>
      <c r="E30" s="140"/>
      <c r="F30" s="140"/>
      <c r="G30" s="140"/>
      <c r="H30" s="140"/>
      <c r="I30" s="140"/>
      <c r="J30" s="371" t="s">
        <v>163</v>
      </c>
      <c r="K30" s="372"/>
      <c r="L30" s="372"/>
      <c r="M30" s="373"/>
    </row>
    <row r="31" spans="1:13" ht="99.75" customHeight="1" thickBot="1">
      <c r="A31" s="181"/>
      <c r="B31" s="182" t="s">
        <v>105</v>
      </c>
      <c r="C31" s="183" t="s">
        <v>122</v>
      </c>
      <c r="D31" s="183" t="s">
        <v>123</v>
      </c>
      <c r="E31" s="183" t="s">
        <v>124</v>
      </c>
      <c r="F31" s="184" t="s">
        <v>141</v>
      </c>
      <c r="G31" s="185" t="s">
        <v>125</v>
      </c>
      <c r="H31" s="186" t="s">
        <v>142</v>
      </c>
      <c r="I31" s="186" t="s">
        <v>143</v>
      </c>
      <c r="J31" s="187" t="s">
        <v>126</v>
      </c>
      <c r="K31" s="187" t="s">
        <v>127</v>
      </c>
      <c r="L31" s="274" t="s">
        <v>128</v>
      </c>
      <c r="M31" s="276" t="s">
        <v>173</v>
      </c>
    </row>
    <row r="32" spans="1:13" ht="24.75" customHeight="1">
      <c r="A32" s="188" t="s">
        <v>59</v>
      </c>
      <c r="B32" s="189">
        <f>IF(B10=0,0,(E10+D10)/B10)</f>
        <v>0</v>
      </c>
      <c r="C32" s="190">
        <f>IF(B10=0,0,B7/B10)</f>
        <v>0</v>
      </c>
      <c r="D32" s="191">
        <f>IF(B10=0,0,B8/B10)</f>
        <v>0</v>
      </c>
      <c r="E32" s="192">
        <f>IF(B10=0,0,B9/B10)</f>
        <v>0</v>
      </c>
      <c r="F32" s="193">
        <f>'Tb 1 Literacy'!J45</f>
        <v>0</v>
      </c>
      <c r="G32" s="194">
        <f>G10</f>
        <v>0</v>
      </c>
      <c r="H32" s="195">
        <f>'Tb 1 Literacy'!G26</f>
        <v>0</v>
      </c>
      <c r="I32" s="196">
        <f>'Tb 1 Literacy'!G39</f>
        <v>0</v>
      </c>
      <c r="J32" s="194">
        <f>J7</f>
        <v>0</v>
      </c>
      <c r="K32" s="197">
        <f>J8</f>
        <v>0</v>
      </c>
      <c r="L32" s="193">
        <f>K9</f>
        <v>0</v>
      </c>
      <c r="M32" s="277">
        <f>IF(G10=0,0,I10/F10)</f>
        <v>0</v>
      </c>
    </row>
    <row r="33" spans="1:13" ht="24.75" customHeight="1">
      <c r="A33" s="198" t="s">
        <v>60</v>
      </c>
      <c r="B33" s="199">
        <f>IF(B18=0,0,(E18+D18)/B18)</f>
        <v>0</v>
      </c>
      <c r="C33" s="200">
        <f>IF(B18=0,0,B15/B18)</f>
        <v>0</v>
      </c>
      <c r="D33" s="201">
        <f>IF(B18=0,0,B16/B18)</f>
        <v>0</v>
      </c>
      <c r="E33" s="202">
        <f>IF(B18=0,0,B17/B18)</f>
        <v>0</v>
      </c>
      <c r="F33" s="203">
        <f>'Tb 2 Numeracy'!J45</f>
        <v>0</v>
      </c>
      <c r="G33" s="204">
        <f>G18</f>
        <v>0</v>
      </c>
      <c r="H33" s="205">
        <f>'Tb 2 Numeracy'!G25</f>
        <v>0</v>
      </c>
      <c r="I33" s="206">
        <f>'Tb 2 Numeracy'!G40</f>
        <v>0</v>
      </c>
      <c r="J33" s="204">
        <f>J15</f>
        <v>0</v>
      </c>
      <c r="K33" s="207">
        <f>J16</f>
        <v>0</v>
      </c>
      <c r="L33" s="203">
        <f>K17</f>
        <v>0</v>
      </c>
      <c r="M33" s="278">
        <f>IF(F18=0,0,I18/F18)</f>
        <v>0</v>
      </c>
    </row>
    <row r="34" spans="1:13" ht="24.75" customHeight="1" thickBot="1">
      <c r="A34" s="198" t="s">
        <v>61</v>
      </c>
      <c r="B34" s="199">
        <f>IF(B26=0,0,(E26+D26)/B26)</f>
        <v>0</v>
      </c>
      <c r="C34" s="208"/>
      <c r="D34" s="201">
        <f>IF(B26=0,0,B24/B26)</f>
        <v>0</v>
      </c>
      <c r="E34" s="202">
        <f>IF(B26=0,0,B25/B26)</f>
        <v>0</v>
      </c>
      <c r="F34" s="203">
        <f>'Tb 3 ICT'!J26</f>
        <v>0</v>
      </c>
      <c r="G34" s="204">
        <f>G26</f>
        <v>0</v>
      </c>
      <c r="H34" s="209" t="s">
        <v>118</v>
      </c>
      <c r="I34" s="210"/>
      <c r="J34" s="211"/>
      <c r="K34" s="212">
        <f>J24</f>
        <v>0</v>
      </c>
      <c r="L34" s="275">
        <f>K25</f>
        <v>0</v>
      </c>
      <c r="M34" s="279">
        <f>IF(F26=0,0,I26/F26)</f>
        <v>0</v>
      </c>
    </row>
    <row r="35" spans="1:13" ht="15" customHeight="1" thickBot="1">
      <c r="A35" s="79"/>
      <c r="B35" s="80"/>
      <c r="C35" s="81"/>
      <c r="D35" s="80"/>
      <c r="E35" s="81"/>
      <c r="F35" s="80"/>
      <c r="G35" s="79"/>
      <c r="H35" s="78"/>
      <c r="M35" s="95"/>
    </row>
    <row r="36" spans="1:13" ht="15" customHeight="1" thickBot="1">
      <c r="A36" s="369" t="s">
        <v>176</v>
      </c>
      <c r="B36" s="370"/>
      <c r="C36" s="370"/>
      <c r="D36" s="370"/>
      <c r="E36" s="370"/>
      <c r="F36" s="282">
        <f>IF((F7+F8+F15+F16)=0,0,(I7+I8+I15+I16)/(F7+F8+F15+F16))</f>
        <v>0</v>
      </c>
      <c r="G36" s="78"/>
      <c r="H36" s="78"/>
      <c r="M36" s="95"/>
    </row>
    <row r="37" spans="5:13" ht="15" customHeight="1">
      <c r="E37" s="83"/>
      <c r="F37" s="82"/>
      <c r="G37" s="78"/>
      <c r="H37" s="78"/>
      <c r="M37" s="95"/>
    </row>
    <row r="38" spans="5:13" ht="12.75">
      <c r="E38" s="240"/>
      <c r="F38" s="82"/>
      <c r="G38" s="78"/>
      <c r="H38" s="78"/>
      <c r="M38" s="86"/>
    </row>
    <row r="39" ht="15" customHeight="1"/>
    <row r="40" ht="15" customHeight="1"/>
    <row r="41" ht="15" customHeight="1"/>
  </sheetData>
  <sheetProtection password="CC1A" sheet="1"/>
  <mergeCells count="51">
    <mergeCell ref="A22:A23"/>
    <mergeCell ref="I22:I23"/>
    <mergeCell ref="A13:A14"/>
    <mergeCell ref="H22:H23"/>
    <mergeCell ref="K22:K23"/>
    <mergeCell ref="F13:F14"/>
    <mergeCell ref="K5:K6"/>
    <mergeCell ref="B13:B14"/>
    <mergeCell ref="C13:C14"/>
    <mergeCell ref="P22:Q22"/>
    <mergeCell ref="M5:O5"/>
    <mergeCell ref="P5:Q5"/>
    <mergeCell ref="M13:O13"/>
    <mergeCell ref="P13:Q13"/>
    <mergeCell ref="D22:D23"/>
    <mergeCell ref="G13:G14"/>
    <mergeCell ref="I13:I14"/>
    <mergeCell ref="G22:G23"/>
    <mergeCell ref="A2:K2"/>
    <mergeCell ref="B1:C1"/>
    <mergeCell ref="D1:H1"/>
    <mergeCell ref="A11:C11"/>
    <mergeCell ref="A19:C19"/>
    <mergeCell ref="H13:H14"/>
    <mergeCell ref="E22:E23"/>
    <mergeCell ref="F22:F23"/>
    <mergeCell ref="J22:J23"/>
    <mergeCell ref="D5:D6"/>
    <mergeCell ref="H21:K21"/>
    <mergeCell ref="B21:G21"/>
    <mergeCell ref="E13:E14"/>
    <mergeCell ref="K13:K14"/>
    <mergeCell ref="B22:B23"/>
    <mergeCell ref="C22:C23"/>
    <mergeCell ref="G5:G6"/>
    <mergeCell ref="B12:G12"/>
    <mergeCell ref="H5:H6"/>
    <mergeCell ref="B4:G4"/>
    <mergeCell ref="H4:K4"/>
    <mergeCell ref="A5:A6"/>
    <mergeCell ref="H12:K12"/>
    <mergeCell ref="A36:E36"/>
    <mergeCell ref="J30:M30"/>
    <mergeCell ref="I5:I6"/>
    <mergeCell ref="J5:J6"/>
    <mergeCell ref="J13:J14"/>
    <mergeCell ref="C5:C6"/>
    <mergeCell ref="E5:E6"/>
    <mergeCell ref="D13:D14"/>
    <mergeCell ref="B5:B6"/>
    <mergeCell ref="F5:F6"/>
  </mergeCells>
  <hyperlinks>
    <hyperlink ref="A2:K2" r:id="rId1" display="https://www.etini.gov.uk/publications/information-requirements-training-success-and-apprenticeshipni-inspections"/>
  </hyperlinks>
  <printOptions/>
  <pageMargins left="0.7874015748031497" right="0.11811023622047245" top="0.7480314960629921" bottom="0.7480314960629921" header="0.31496062992125984" footer="0.31496062992125984"/>
  <pageSetup fitToHeight="1" fitToWidth="1" orientation="landscape" paperSize="9" scale="58" r:id="rId2"/>
  <ignoredErrors>
    <ignoredError sqref="G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F27" sqref="F27"/>
    </sheetView>
  </sheetViews>
  <sheetFormatPr defaultColWidth="8.8515625" defaultRowHeight="12.75"/>
  <cols>
    <col min="1" max="1" width="21.00390625" style="0" customWidth="1"/>
    <col min="2" max="2" width="20.421875" style="0" customWidth="1"/>
    <col min="3" max="3" width="20.421875" style="2" customWidth="1"/>
    <col min="4" max="5" width="23.421875" style="0" customWidth="1"/>
    <col min="6" max="6" width="18.421875" style="0" customWidth="1"/>
  </cols>
  <sheetData>
    <row r="1" spans="1:6" ht="12.75">
      <c r="A1" s="20" t="s">
        <v>3</v>
      </c>
      <c r="B1" s="19"/>
      <c r="C1" s="31"/>
      <c r="D1" s="19"/>
      <c r="E1" s="19"/>
      <c r="F1" s="12"/>
    </row>
    <row r="2" spans="1:6" ht="13.5" thickBot="1">
      <c r="A2" s="19" t="s">
        <v>4</v>
      </c>
      <c r="B2" s="19"/>
      <c r="C2" s="31"/>
      <c r="D2" s="19" t="s">
        <v>5</v>
      </c>
      <c r="E2" s="19"/>
      <c r="F2" s="12"/>
    </row>
    <row r="3" spans="1:6" ht="13.5" thickBot="1">
      <c r="A3" s="32" t="s">
        <v>7</v>
      </c>
      <c r="B3" s="33" t="s">
        <v>16</v>
      </c>
      <c r="C3" s="19"/>
      <c r="D3" s="32" t="s">
        <v>8</v>
      </c>
      <c r="E3" s="32" t="s">
        <v>16</v>
      </c>
      <c r="F3" s="12"/>
    </row>
    <row r="4" spans="1:6" ht="13.5" thickBot="1">
      <c r="A4" s="34">
        <v>0</v>
      </c>
      <c r="B4" s="35" t="s">
        <v>85</v>
      </c>
      <c r="C4" s="31"/>
      <c r="D4" s="34">
        <v>0</v>
      </c>
      <c r="E4" s="35" t="s">
        <v>85</v>
      </c>
      <c r="F4" s="12"/>
    </row>
    <row r="5" spans="1:6" ht="13.5" thickBot="1">
      <c r="A5" s="34">
        <v>0.495</v>
      </c>
      <c r="B5" s="36" t="s">
        <v>86</v>
      </c>
      <c r="C5" s="31"/>
      <c r="D5" s="34">
        <v>0.395</v>
      </c>
      <c r="E5" s="36" t="s">
        <v>86</v>
      </c>
      <c r="F5" s="12"/>
    </row>
    <row r="6" spans="1:6" ht="13.5" thickBot="1">
      <c r="A6" s="34">
        <v>0.595</v>
      </c>
      <c r="B6" s="36" t="s">
        <v>87</v>
      </c>
      <c r="C6" s="31"/>
      <c r="D6" s="34">
        <v>0.495</v>
      </c>
      <c r="E6" s="36" t="s">
        <v>87</v>
      </c>
      <c r="F6" s="12"/>
    </row>
    <row r="7" spans="1:6" ht="13.5" thickBot="1">
      <c r="A7" s="34">
        <v>0.695</v>
      </c>
      <c r="B7" s="37" t="s">
        <v>82</v>
      </c>
      <c r="C7" s="31"/>
      <c r="D7" s="34">
        <v>0.595</v>
      </c>
      <c r="E7" s="37" t="s">
        <v>82</v>
      </c>
      <c r="F7" s="12"/>
    </row>
    <row r="8" spans="1:6" ht="13.5" thickBot="1">
      <c r="A8" s="34">
        <v>0.795</v>
      </c>
      <c r="B8" s="37" t="s">
        <v>83</v>
      </c>
      <c r="C8" s="31"/>
      <c r="D8" s="34">
        <v>0.695</v>
      </c>
      <c r="E8" s="37" t="s">
        <v>83</v>
      </c>
      <c r="F8" s="12"/>
    </row>
    <row r="9" spans="1:6" ht="13.5" thickBot="1">
      <c r="A9" s="34">
        <v>0.895</v>
      </c>
      <c r="B9" s="37" t="s">
        <v>84</v>
      </c>
      <c r="C9" s="31"/>
      <c r="D9" s="34">
        <v>0.795</v>
      </c>
      <c r="E9" s="37" t="s">
        <v>84</v>
      </c>
      <c r="F9" s="12"/>
    </row>
    <row r="10" spans="1:6" ht="12.75">
      <c r="A10" s="39"/>
      <c r="B10" s="39"/>
      <c r="C10" s="19"/>
      <c r="D10" s="39"/>
      <c r="E10" s="39"/>
      <c r="F10" s="12"/>
    </row>
    <row r="11" spans="1:6" ht="12.75">
      <c r="A11" s="20" t="s">
        <v>11</v>
      </c>
      <c r="B11" s="19"/>
      <c r="C11" s="19"/>
      <c r="D11" s="19"/>
      <c r="E11" s="19"/>
      <c r="F11" s="12"/>
    </row>
    <row r="12" spans="1:6" ht="13.5" thickBot="1">
      <c r="A12" s="19" t="s">
        <v>6</v>
      </c>
      <c r="B12" s="19"/>
      <c r="C12" s="19"/>
      <c r="D12" s="44" t="s">
        <v>12</v>
      </c>
      <c r="E12" s="19"/>
      <c r="F12" s="12"/>
    </row>
    <row r="13" spans="1:6" ht="13.5" thickBot="1">
      <c r="A13" s="32" t="s">
        <v>7</v>
      </c>
      <c r="B13" s="33" t="s">
        <v>16</v>
      </c>
      <c r="C13" s="19"/>
      <c r="D13" s="32" t="s">
        <v>7</v>
      </c>
      <c r="E13" s="33" t="s">
        <v>16</v>
      </c>
      <c r="F13" s="12"/>
    </row>
    <row r="14" spans="1:6" ht="13.5" thickBot="1">
      <c r="A14" s="40">
        <v>0</v>
      </c>
      <c r="B14" s="35" t="s">
        <v>85</v>
      </c>
      <c r="C14" s="31"/>
      <c r="D14" s="41">
        <v>0</v>
      </c>
      <c r="E14" s="35" t="s">
        <v>85</v>
      </c>
      <c r="F14" s="12"/>
    </row>
    <row r="15" spans="1:6" ht="13.5" thickBot="1">
      <c r="A15" s="40">
        <v>0.545</v>
      </c>
      <c r="B15" s="36" t="s">
        <v>86</v>
      </c>
      <c r="C15" s="31"/>
      <c r="D15" s="41">
        <v>0.495</v>
      </c>
      <c r="E15" s="36" t="s">
        <v>86</v>
      </c>
      <c r="F15" s="12"/>
    </row>
    <row r="16" spans="1:6" ht="13.5" thickBot="1">
      <c r="A16" s="40">
        <v>0.645</v>
      </c>
      <c r="B16" s="36" t="s">
        <v>87</v>
      </c>
      <c r="C16" s="31"/>
      <c r="D16" s="41">
        <v>0.595</v>
      </c>
      <c r="E16" s="36" t="s">
        <v>87</v>
      </c>
      <c r="F16" s="12"/>
    </row>
    <row r="17" spans="1:6" ht="13.5" thickBot="1">
      <c r="A17" s="40">
        <v>0.795</v>
      </c>
      <c r="B17" s="37" t="s">
        <v>82</v>
      </c>
      <c r="C17" s="31"/>
      <c r="D17" s="41">
        <v>0.695</v>
      </c>
      <c r="E17" s="37" t="s">
        <v>82</v>
      </c>
      <c r="F17" s="12"/>
    </row>
    <row r="18" spans="1:6" ht="13.5" thickBot="1">
      <c r="A18" s="40">
        <v>0.895</v>
      </c>
      <c r="B18" s="37" t="s">
        <v>83</v>
      </c>
      <c r="C18" s="31"/>
      <c r="D18" s="41">
        <v>0.795</v>
      </c>
      <c r="E18" s="37" t="s">
        <v>83</v>
      </c>
      <c r="F18" s="12"/>
    </row>
    <row r="19" spans="1:6" ht="13.5" thickBot="1">
      <c r="A19" s="40">
        <v>0.945</v>
      </c>
      <c r="B19" s="37" t="s">
        <v>84</v>
      </c>
      <c r="C19" s="31"/>
      <c r="D19" s="41">
        <v>0.895</v>
      </c>
      <c r="E19" s="37" t="s">
        <v>84</v>
      </c>
      <c r="F19" s="12"/>
    </row>
    <row r="20" spans="1:6" ht="12.75">
      <c r="A20" s="45"/>
      <c r="B20" s="45"/>
      <c r="C20" s="19"/>
      <c r="D20" s="45"/>
      <c r="E20" s="45"/>
      <c r="F20" s="12"/>
    </row>
    <row r="21" spans="1:6" ht="12.75">
      <c r="A21" s="46" t="s">
        <v>14</v>
      </c>
      <c r="B21" s="45"/>
      <c r="C21" s="19"/>
      <c r="D21" s="45"/>
      <c r="E21" s="45"/>
      <c r="F21" s="12"/>
    </row>
    <row r="22" spans="1:6" ht="13.5" thickBot="1">
      <c r="A22" s="47" t="s">
        <v>13</v>
      </c>
      <c r="B22" s="19"/>
      <c r="C22" s="19"/>
      <c r="D22" s="19"/>
      <c r="E22" s="19"/>
      <c r="F22" s="12"/>
    </row>
    <row r="23" spans="1:6" ht="13.5" thickBot="1">
      <c r="A23" s="48" t="s">
        <v>7</v>
      </c>
      <c r="B23" s="49" t="s">
        <v>16</v>
      </c>
      <c r="C23" s="19"/>
      <c r="D23" s="19"/>
      <c r="E23" s="19"/>
      <c r="F23" s="12"/>
    </row>
    <row r="24" spans="1:6" ht="13.5" thickBot="1">
      <c r="A24" s="40">
        <v>0</v>
      </c>
      <c r="B24" s="35" t="s">
        <v>85</v>
      </c>
      <c r="C24" s="31"/>
      <c r="D24" s="45"/>
      <c r="E24" s="19"/>
      <c r="F24" s="12"/>
    </row>
    <row r="25" spans="1:6" ht="13.5" thickBot="1">
      <c r="A25" s="40">
        <v>0.495</v>
      </c>
      <c r="B25" s="36" t="s">
        <v>86</v>
      </c>
      <c r="C25" s="31"/>
      <c r="D25" s="45"/>
      <c r="E25" s="19"/>
      <c r="F25" s="12"/>
    </row>
    <row r="26" spans="1:6" ht="13.5" thickBot="1">
      <c r="A26" s="40">
        <v>0.595</v>
      </c>
      <c r="B26" s="36" t="s">
        <v>87</v>
      </c>
      <c r="C26" s="31"/>
      <c r="D26" s="45"/>
      <c r="E26" s="19"/>
      <c r="F26" s="12"/>
    </row>
    <row r="27" spans="1:6" ht="13.5" thickBot="1">
      <c r="A27" s="40">
        <v>0.695</v>
      </c>
      <c r="B27" s="37" t="s">
        <v>82</v>
      </c>
      <c r="C27" s="31"/>
      <c r="D27" s="45"/>
      <c r="E27" s="19"/>
      <c r="F27" s="12"/>
    </row>
    <row r="28" spans="1:6" ht="13.5" thickBot="1">
      <c r="A28" s="40">
        <v>0.795</v>
      </c>
      <c r="B28" s="37" t="s">
        <v>83</v>
      </c>
      <c r="C28" s="31"/>
      <c r="D28" s="45"/>
      <c r="E28" s="19"/>
      <c r="F28" s="12"/>
    </row>
    <row r="29" spans="1:6" ht="13.5" thickBot="1">
      <c r="A29" s="40">
        <v>0.895</v>
      </c>
      <c r="B29" s="37" t="s">
        <v>84</v>
      </c>
      <c r="C29" s="31"/>
      <c r="D29" s="45"/>
      <c r="E29" s="19"/>
      <c r="F29" s="12"/>
    </row>
    <row r="30" spans="1:6" ht="12.75">
      <c r="A30" s="12"/>
      <c r="B30" s="12"/>
      <c r="C30" s="14"/>
      <c r="D30" s="12"/>
      <c r="E30" s="12"/>
      <c r="F30" s="12"/>
    </row>
    <row r="31" spans="1:6" ht="12.75">
      <c r="A31" s="12"/>
      <c r="B31" s="12"/>
      <c r="C31" s="14"/>
      <c r="D31" s="12"/>
      <c r="E31" s="12"/>
      <c r="F31" s="12"/>
    </row>
    <row r="32" spans="1:6" ht="12.75">
      <c r="A32" s="12"/>
      <c r="B32" s="12"/>
      <c r="C32" s="14"/>
      <c r="D32" s="12"/>
      <c r="E32" s="12"/>
      <c r="F32" s="12"/>
    </row>
    <row r="33" spans="1:6" ht="12.75">
      <c r="A33" s="12"/>
      <c r="B33" s="12"/>
      <c r="C33" s="14"/>
      <c r="D33" s="12"/>
      <c r="E33" s="12"/>
      <c r="F33" s="12"/>
    </row>
    <row r="34" spans="1:6" ht="12.75">
      <c r="A34" s="12"/>
      <c r="B34" s="12"/>
      <c r="C34" s="14"/>
      <c r="D34" s="12"/>
      <c r="E34" s="12"/>
      <c r="F34" s="12"/>
    </row>
    <row r="35" spans="1:6" ht="12.75">
      <c r="A35" s="12"/>
      <c r="B35" s="12"/>
      <c r="C35" s="14"/>
      <c r="D35" s="12"/>
      <c r="E35" s="12"/>
      <c r="F35" s="12"/>
    </row>
    <row r="36" spans="1:6" ht="12.75">
      <c r="A36" s="12"/>
      <c r="B36" s="12"/>
      <c r="C36" s="14"/>
      <c r="D36" s="12"/>
      <c r="E36" s="12"/>
      <c r="F36" s="12"/>
    </row>
    <row r="37" spans="1:6" ht="12.75">
      <c r="A37" s="12"/>
      <c r="B37" s="12"/>
      <c r="C37" s="14"/>
      <c r="D37" s="12"/>
      <c r="E37" s="12"/>
      <c r="F37" s="12"/>
    </row>
    <row r="38" spans="1:6" ht="12.75">
      <c r="A38" s="12"/>
      <c r="B38" s="12"/>
      <c r="C38" s="14"/>
      <c r="D38" s="12"/>
      <c r="E38" s="12"/>
      <c r="F38" s="12"/>
    </row>
    <row r="39" spans="1:6" ht="12.75">
      <c r="A39" s="12"/>
      <c r="B39" s="12"/>
      <c r="C39" s="14"/>
      <c r="D39" s="12"/>
      <c r="E39" s="12"/>
      <c r="F39" s="12"/>
    </row>
  </sheetData>
  <sheetProtection password="CC1A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WhitesideA</dc:creator>
  <cp:keywords/>
  <dc:description/>
  <cp:lastModifiedBy>Alistair Gilmour</cp:lastModifiedBy>
  <cp:lastPrinted>2018-12-10T09:46:57Z</cp:lastPrinted>
  <dcterms:created xsi:type="dcterms:W3CDTF">2004-07-07T09:04:08Z</dcterms:created>
  <dcterms:modified xsi:type="dcterms:W3CDTF">2018-12-10T09:47:10Z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